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XECUÇÃO 2022\Direção\07\"/>
    </mc:Choice>
  </mc:AlternateContent>
  <bookViews>
    <workbookView xWindow="0" yWindow="0" windowWidth="27390" windowHeight="9885" firstSheet="2" activeTab="2"/>
  </bookViews>
  <sheets>
    <sheet name="Resol e Port" sheetId="2" state="hidden" r:id="rId1"/>
    <sheet name="Planilha1" sheetId="3" state="hidden" r:id="rId2"/>
    <sheet name="Descentralizações 2021" sheetId="5" r:id="rId3"/>
  </sheets>
  <definedNames>
    <definedName name="_xlnm._FilterDatabase" localSheetId="0" hidden="1">'Resol e Port'!$A$3:$G$97</definedName>
    <definedName name="_xlnm.Print_Area" localSheetId="2">'Descentralizações 2021'!$A:$E</definedName>
    <definedName name="_xlnm.Print_Titles" localSheetId="2">'Descentralizações 2021'!$1:$4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5" l="1"/>
  <c r="D105" i="5"/>
  <c r="E102" i="5"/>
  <c r="D102" i="5"/>
  <c r="E99" i="5"/>
  <c r="D99" i="5"/>
  <c r="E94" i="5"/>
  <c r="D94" i="5"/>
  <c r="E92" i="5"/>
  <c r="D92" i="5"/>
  <c r="E84" i="5"/>
  <c r="D84" i="5"/>
  <c r="E78" i="5"/>
  <c r="D78" i="5"/>
  <c r="E73" i="5"/>
  <c r="D73" i="5"/>
  <c r="E70" i="5"/>
  <c r="D70" i="5"/>
  <c r="E66" i="5"/>
  <c r="D66" i="5"/>
  <c r="E63" i="5"/>
  <c r="D63" i="5"/>
  <c r="E56" i="5"/>
  <c r="D56" i="5"/>
  <c r="E51" i="5"/>
  <c r="D51" i="5"/>
  <c r="E45" i="5"/>
  <c r="D45" i="5"/>
  <c r="E43" i="5"/>
  <c r="D43" i="5"/>
  <c r="E5" i="5"/>
  <c r="D5" i="5"/>
  <c r="G1" i="2"/>
  <c r="F1" i="2"/>
  <c r="E1" i="2"/>
  <c r="J43" i="3"/>
  <c r="D12" i="3"/>
  <c r="D4" i="3"/>
  <c r="E109" i="5" l="1"/>
  <c r="D109" i="5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4" i="3"/>
  <c r="F22" i="3" l="1"/>
  <c r="D5" i="3"/>
  <c r="D6" i="3"/>
  <c r="D7" i="3"/>
  <c r="D8" i="3"/>
  <c r="D9" i="3"/>
  <c r="D10" i="3"/>
  <c r="D11" i="3"/>
  <c r="D13" i="3"/>
  <c r="D14" i="3"/>
  <c r="D15" i="3"/>
  <c r="D16" i="3"/>
  <c r="D17" i="3"/>
  <c r="D18" i="3"/>
  <c r="D19" i="3"/>
  <c r="D20" i="3"/>
  <c r="D22" i="3" l="1"/>
</calcChain>
</file>

<file path=xl/sharedStrings.xml><?xml version="1.0" encoding="utf-8"?>
<sst xmlns="http://schemas.openxmlformats.org/spreadsheetml/2006/main" count="615" uniqueCount="245">
  <si>
    <t>07010 - Secretaria de Estado de Infraestrutura e Obras S</t>
  </si>
  <si>
    <t>14010 - Secretaria de Estado da Casa Civil S</t>
  </si>
  <si>
    <t>14350 - Centro de Tecnologia da Informação e Comunicação do Estado do Rio de Janeiro C</t>
  </si>
  <si>
    <t>15010 - Secretaria de Estado de Cultura e Economia Criativa S</t>
  </si>
  <si>
    <t>18010 - Secretaria de Estado de Educação S</t>
  </si>
  <si>
    <t>24010 - Secretaria de Estado do Ambiente e Sustentabilidade S</t>
  </si>
  <si>
    <t>24320 - Instituto Estadual do Ambiente I</t>
  </si>
  <si>
    <t>29610 - Fundo Estadual de Saúde F</t>
  </si>
  <si>
    <t>30410 - Fundação Santa Cabrini F</t>
  </si>
  <si>
    <t>40410 - Fundação Carlos Chagas Filho de Amparo à Pesquisa do Estado do Rio de Janeiro F</t>
  </si>
  <si>
    <t>40460 - Fund Centro de Ciênc e Educ Sup à Distância do Estado do Rio de Janeiro F</t>
  </si>
  <si>
    <t>49010 - Secretaria de Estado Desenvolvimento Social e de Direitos Humanos S</t>
  </si>
  <si>
    <t>49411 - Fundação Leão XIII F</t>
  </si>
  <si>
    <t>49412 - Fundação para a Infância e Adolescência F</t>
  </si>
  <si>
    <t>49650 - Fundo Estadual de Assistência Social F</t>
  </si>
  <si>
    <t>53010 - Secretaria de Estado de Cidades S</t>
  </si>
  <si>
    <t>53410 - Fundação Departamento de Estradas de Rodagem do Estado do Rio de Janeiro F</t>
  </si>
  <si>
    <t>UO</t>
  </si>
  <si>
    <t>NOME DO PT</t>
  </si>
  <si>
    <t>RESOLUÇÕES/
PORTARIAS
CONJUNTAS</t>
  </si>
  <si>
    <t>OBJETO</t>
  </si>
  <si>
    <t>VALOR DA RESOLUÇÃO/ PORTARIA</t>
  </si>
  <si>
    <t>ORÇAMENTO
DESCENTRALIZADO
NO EXERCÍCIO</t>
  </si>
  <si>
    <t>ORÇAMENTO EXECUTADO</t>
  </si>
  <si>
    <t>Pessoal e Encargos Sociais do HUPE</t>
  </si>
  <si>
    <t>RESOLUÇÃO CONJUNTA SES/UERJ Nº 876  DE 22 DE JANEIRO DE 2021 PUBLICADA EM 29/01/21
RESOLUÇÃO CONJUNTA SES/UERJ Nº 882  DE 09 DE FEVEREIRO DE 2021 PUBLICADA EM 18/02/21RESOLUÇÃO CONJUNTA SES/UERJ Nº 968 DE 05 DE OUTUBRO DE 2021. PUBLICADA EM 28/10/2021</t>
  </si>
  <si>
    <t>RESOL CONJ. 876 - Pagamento das despesas com pessoal, encargos sociais do Hospital Universitário Pedro Ernesto, conforme solicitado no Processo SEI-080001/000744/2021.
RESOL CONJ. 882  Pagamento das despesas com pessoal, encargos sociais e custeio do Hospital Universitário Pedro Ernesto, no período de janeiro a dezembro, conforme Processo SEI-080001/000744/2021.
RESOL CONJ. 968  MODIFICA PARTE DO INCISO V DO ART. 1º
DA RESOLUÇÃO CONJUNTA SES/UERJ Nº
882/2021.</t>
  </si>
  <si>
    <t>Apoio ao HUPE</t>
  </si>
  <si>
    <t>RESOLUÇÃO CONJUNTA SES/UERJ Nº 882  DE 09 DE FEVEREIRO DE 2021 PUBLICADA EM 18/02/21</t>
  </si>
  <si>
    <t>RESOL CONJ. 882 - Pagamento das despesas com pessoal, encargos sociais e custeio do Hospital Universitário Pedro Ernesto, no período de janeiro a dezembro, conforme Processo SEI-080001/000744/2021</t>
  </si>
  <si>
    <t>Apoio a Entes para Ações de Saúde</t>
  </si>
  <si>
    <t>RESOLUÇÃO CONJUNTA SES/UERJ Nº 927 DE 19 DE MARÇO DE 2021. PUBLICADA EM 29/03/2021RESOLUÇÃO CONJUNTA SES/UERJ Nº 934  DE 26 DE ABRIL DE 2021. PUBLICADA EM 28/04/2021RESOLUÇÃO CONJUNTA SES/UERJ Nº 944
DE 13 DE JULHO DE 2021. PUBLICADA EM 21/07/21
RESOLUÇÃO CONJUNTA SES/UERJ Nº 955 DE 17 DE AGOSTO DE 2021, PUBLICADA EM 25/08/2021RESOLUÇÃO CONJUNTA SES/UERJ Nº 960 DE 15 DE SETEMBRO DE 2021. PUBLICADA EM 07/10/21
RESOLUÇÃO CONJUNTA SES/UERJ Nº 974  DE 28 DE OUTUBRO DE 2021. PUBLICADA EM 12/11/21
RESOLUÇÃO CONJUNTA SES/UERJ Nº 987  DE 14 DE DEZEMBRO DE 2021. PUBLICADA EM 21/12/21</t>
  </si>
  <si>
    <t>(RESOL 927) Repasse de recursos fonte federal remanejado para custeio de procedimentos de média e alta complexidade do Hospital Universitário Pedro Ernesto e da Policlínica Piquet Carneiro, incluindo recursos aportados por habilitações e Incentivo a Contratualização, pelo período de janeiro a março de 2021, conforme detalhamento constante no Processo SEI-080001/002553/2021.  
(RESOL 934) Complementa a RESOL 927 pelo período de abril a junho de 2021.
(RESOL 944)  Repasse de recursos fonte federal remanejado para cus teio de procedimentos de média e alta complexidade do Hospital Uni versitário Pedro Ernesto e da Policlínica Piquet Carneiro, incluindo re cursos aportados por habilitações e Incentivo a Contratualização, pelo
período de julho a setembro de 2021, conforme detalhamento cons tante no Processo nº SEI-080001/002553/2021
(RESOL 955) Repasse, referente a correção da produção apresentada nos procedimentos de média e alta complexidade dos recursos de fonte federal remanejado para custeio do Hospital Universitário Pedro Ernesto e da Policlínica Piquet Carneiro, para o período de janeiro a junho de 2021.
(RESOL 960) Repasse de recursos fonte federal remanejado para custeio de procedimentos de média e alta complexidade do Hospital Universitário Pedro Ernesto e da Policlínica Piquet Carneiro, incluindo recursos aportados por habilitações e Incentivo a Contratualização, pelo período de outubro a dezembro de 2021.
(RESOL 974) Repasse, referente a correção da produção apresentada nos procedimentos de média e alta complexidade dos recursos de fonte federal remanejado para custeio do Hospital Universitário Pedro Ernesto e da Policlínica Piquet Carneiro, pelo período de julho e agosto de 2021.
(RESOL 987) Repasse referente a correção da produção apresentada nos procedimentos de média e alta complexidade dos recursos de fonte federal remanejado para custeio do Hospital Universitário Pedro Ernesto e da Policlínica Piquet Carneiro, pelo período de setembro e outubro/2021.</t>
  </si>
  <si>
    <t>RESOLUÇÃO CONJUNTA SES/UERJ Nº 878  DE 08 DE FEVEREIRO DE 2021 PUBLICADA EM 18/02/21RESOLUÇÃO CONJUNTA SES/UERJ Nº 930 DE 01 DE ABRIL DE 2021. PUBLICADA EM 12/04/21 
RESOLUÇÃO CONJUNTA SES/UERJ Nº 935  DE 17 DE MAIO DE 2021. PUBLICADA EM 17/06/21RESOLUÇÃO CONJUNTA SES/UERJ Nº 942 DE 30 DE JUNHO DE 2021. PUBLICADA EM 05/07/21
 RESOLUÇÃO CONJUNTA SES/UERJ Nº 946  DE 26 DE JULHO DE 2021. PUBLICADA EM 23/08/21RESOLUÇÃO CONJUNTA SES/UERJ Nº 964  DE 30 DE SETEMBRO DE 2021. PUBLICADA EM 12/11/21</t>
  </si>
  <si>
    <t xml:space="preserve">(Resol 878 ) Operacionalização da Política de Atenção à Saúde no âmbito do Sistema Único de Saúde, através do fortalecimento do Projeto Telessaúde envolvendo aspectos relacionados aos eixos assistência farmacêutica (eixo 1) e regulação (eixo 2), referente aos meses de janeiro, fevereiro e março, conforme Termo de Referência constante no Processo SEI-080001/000904/2021. 
(RESOL 930) Operacionalização da Política de Atenção à Saúde no âmbito do Sistema Único de Saúde, através do fortalecimento do Projeto Telessaúde  envolvendo aspectos relacionados aos eixos assistência farmacêutica ( eixo 1) e regulação ( eixo 2 ), referente ao mês de abril, conforme solicitação de prorrogação constante no processo SEI-080001/000904/2021. 
(RESOL 935) Operacionalização da Política de Atenção à Saúde no âmbito do Sistema Único de Saúde, envolvendo aspectos relacionados aos eixos assistência farmacêutica (eixo 1) e regulação (eixo 2), referente a prorrogação do prazo por mais 60 (sessenta) dias, abrangendo os meses de maio e junho de 2021, conforme Processo SEI-080001/000904/2021.
(Resol 942) Operacionalização da Política de Atenção à Saúde no
âmbito do Sistema Único de Saúde, envolvendo aspectos relacionados
ao eixo regulação, referente ao mês julho de 2021, constante no
Processo nº SEI-080001/000904/2021.
(Resol 946) Operacionalização da Política de Atenção à Saúde no âmbito do Sistema Único de Saúde, envolvendo aspectos relacionados ao eixo regulação, referente ao mês Agosto/2021, constante no Processo SEI-080001/000904/2021.
(Resol 964) Modifica parte do inciso II do art. 1º da Resolução Conjunta
SES/UERJ nº 946, de 26 de julho de 2021, publicada no DOE de 23
de agosto de 2021 que passa a vigorar na forma a seguir especifica
II - VIGÊNCIA: Início: 01/08/2021 Término: 31/12/2021. </t>
  </si>
  <si>
    <t>Promoção da Educação em Saúde</t>
  </si>
  <si>
    <t>RESOLUÇÃO CONJUNTA SES/UERJ Nº 889 DE 18 DE FEVEREIRO DE 2021. PUBLICADA EM 25/02/21</t>
  </si>
  <si>
    <t>Qualificação de gestores da Secretaria de Estado de Saúde do Rio de Janeiro em Administração em saúde em Modalidade Mestrado Profissional, em parceira com o Instituto de Medicina Social da Universidade do Estado do Rio de Janeiro (IMS/UERJ), no período de janeiro a dezembro, conforme processo SEI- 260008/006087/2020. II – VIGÊNCIA: Início:01/01/2021           Término: 31/12/2021</t>
  </si>
  <si>
    <t>Apoio a Formação Profissional em Saúde</t>
  </si>
  <si>
    <t>RESOLUÇÃO CONJUNTA SES/UERJ Nº 890 DE 18 DE FEVEREIRO DE 2021. PUBLICADA EM 25/02/21</t>
  </si>
  <si>
    <t>Projeto de Interiorização e Valorização do Programa de Residência em Medicina de Família e comunidade do Estado do RJ, no período de janeiro a março, conforme processo SEI- 260008/006087/2020. II – VIGÊNCIA: Início:01/01/2021           Término: 31/12/2021</t>
  </si>
  <si>
    <t>RESOLUÇÃO CONJUNTA SES/UERJ Nº 891 DE 18 DE FEVEREIRO DE 2021. PUBLICADA EM 23/02/21RESOLUÇÃO CONJUNTA SES/UERJ Nº 933
DE 23 DE ABRIL DE 2021. PUBLICADA EM 27/04/21RESOLUÇÃO CONJUNTA SES/UERJ Nº 950  DE 03 DE AGOSTO DE 2021. PUBLICADA EM 16/08/21</t>
  </si>
  <si>
    <t>(RESOL 891) Operacionalização do Núcleo de Radiologia Oral e Atendimento Odontológico a pacientes com necessidades especiais localizado na Policlínica Piquet Carneiro, e Práticas Esportivas na Promoção da Saúde de Crianças com Síndrome de Down, no período de janeiro a março, conforme solicitado no processo SEI- 260008/006087/2020. 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RADIOLOGIA ORAL E PNE – R$ 822.000,00 – PT RES 2727</t>
  </si>
  <si>
    <t>Assistência a Pacientes com Anomalias Craniofaciais</t>
  </si>
  <si>
    <t>RESOLUÇÃO CONJUNTA SES/UERJ Nº 892 DE 18 DE FEVEREIRO DE 2021. PUBLICADA EM 25/02/21RESOLUÇÃO CONJUNTA SES/UERJ Nº 933
DE 23 DE ABRIL DE 2021. PUBLICADA EM 27/04/21RESOLUÇÃO CONJUNTA SES/UERJ Nº 950  DE 03 DE AGOSTO DE 2021. PUBLICADA EM 16/08/21</t>
  </si>
  <si>
    <t>(RESOL 892) Operacionalização do Centro de Tratamento de Anomalias Craniofaciais, no período de janeiro a março, conforme solicitado no processo SEI-260008/006087/2020. Início:01/01/2021           Término: 31/03/2021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CTAC – R$ 1.577.767,98 – PT RES 8335</t>
  </si>
  <si>
    <t>RESOLUÇÃO CONJUNTA SES/UERJ Nº 893 DE 18 DE FEVEREIRO DE 2021. PUBLICADA EM 25/02/21
 RESOLUÇÃO CONJUNTA SES/UERJ Nº 923 DE 09 DE MARÇO DE 2021. PUBLICADA EM 22/03/21</t>
  </si>
  <si>
    <t>(Resol 893) Construção do Centro de Referência em Transplante do Serviço de Nefrologia do Hospital Universitário Pedro Ernesto, conforme processo SEI- 260008/006087/2020. II – VIGÊNCIA: Início:01/01/21           Término: 30/09/2021
(RESOL 923) Modifica parte do inciso V do art. 1º da Resolução Conjunta SES/UERJ nº 893 de 18 de fevereiro de 2021, publicada no DOERJ de
25 de fevereiro de 2021, que passa a vigorar na forma a seguir.</t>
  </si>
  <si>
    <t>RESOLUÇÃO CONJUNTA SES/UERJ Nº 894 DE 18 DE FEVEREIRO DE 2021. PUBLICADA EM 23/02/21RESOLUÇÃO CONJUNTA SES/UERJ Nº 933
DE 23 DE ABRIL DE 2021. PUBLICADA EM 27/04/21RESOLUÇÃO CONJUNTA SES/UERJ Nº 952  DE 03 DE AGOSTO DE 2021. PUBLICADA EM 16/08/21</t>
  </si>
  <si>
    <t>(RESOL 894) Operacionalização do Centro de Diagnóstico e Tratamento de Litíase Urinária (CETRALU) no HUPE, período de janeiro a março, conforme processo SEI- 260008/006087/2020.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952) Operacionalização do Plano de Monitoramento celebrado entre a SES e UERJ, visando a prestação de serviços estratégicos para a assistência integral da população fluminense, conforme detalhamento abaixo, de acordo com processo SEI- 080001/015445/2021. Centro de Diagnóstico e Tratamento da Litíase Urinária (CETRALU) – R$ 2.668.900,02 – PT RES 2727.</t>
  </si>
  <si>
    <t>Assistência a Pacientes com Disfunções Miccionais</t>
  </si>
  <si>
    <t>RESOLUÇÃO CONJUNTA SES/UERJ Nº 895 DE 18 DE FEVEREIRO DE 2021. PUBLICADA EM 23/02/21RESOLUÇÃO CONJUNTA SES/UERJ Nº 933
DE 23 DE ABRIL DE 2021. PUBLICADA EM 27/04/21RESOLUÇÃO CONJUNTA SES/UERJ Nº 952  DE 03 DE AGOSTO DE 2021. PUBLICADA EM 16/08/21</t>
  </si>
  <si>
    <t xml:space="preserve">(RESOL 895) Operacionalização do Núcleo Integrado de Diagnóstico e Tratamento das Disfunções Miccionais nas dependências da Policlínica Piquet Carneiro e do HUPE, período de janeiro a março, conforme processo SEI- 260008/006087/2020.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(Resol 952) Operacionalização do Plano de Monitoramento celebrado entre a SES e UERJ, visando a prestação de serviços estratégicos para a assistência integral da população fluminense, conforme detalhamento abaixo, de acordo com processo SEI- 080001/015445/2021. . Núcleo Integrado de Diagnóstico e Tratamento das Disfunções Miccionais – NDM – R$ 2.160.000,00 – PT RES 2959
</t>
  </si>
  <si>
    <t>Assistência à Saúde do Homem</t>
  </si>
  <si>
    <t>RESOLUÇÃO CONJUNTA SES/UERJ Nº 896 DE 18 DE FEVEREIRO DE 2021. PUBLICADA EM 23/02/21
 RESOLUÇÃO CONJUNTA SES/UERJ Nº 922 DE 09 DE MARÇO DE 2021. PUBLICADA EM 22/03/21RESOLUÇÃO CONJUNTA SES/UERJ Nº 933
DE 23 DE ABRIL DE 2021. PUBLICADA EM 27/04/21RESOLUÇÃO CONJUNTA SES/UERJ Nº 952  DE 03 DE AGOSTO DE 2021. PUBLICADA EM 16/08/21</t>
  </si>
  <si>
    <t>(RESOL 896) Operacionalização do Centro de Atenção à Saúde do Homem nas dependências da Policlínica Pique Carneiro e Hospital Universitário Pedro Ernesto e  Tratamento de Pacientes com Câncer de Próstata, no período de janeiro a março, conforme solicitado no processo SEI- 260008/006087/2020. Objeto 1: R$ 654.672,75 Objeto 2: R$ 1.172.128,00  Início:01/01/21Término: 31/03/21.
(RESOL 922) Modifica parte do inciso V do art. 1º da Resolução Conjunta SES/UERJ nº 896 de 18 de fevereiro de 2021, publicada no DOE de 23 de fevereiro de 2021, que passa a vigorar na forma a seguir. 
(RESOL 933) Operacionalização do Plano de Monitoramento celebrado entre a SES e UERJ, visando a prestação de serviços estratégicos para a assistência integral da população fluminense. Início:01/04/2021 Término: 30/06/2021
(RESOL 952) Operacionalização do Plano de Monitoramento celebrado entre a SES e UERJ, visando a prestação de serviços estratégicos para a assistência integral da população fluminense, conforme detalhamento abaixo, de acordo com processo SEI- 080001/015445/2021. Centro de Atenção à Saúde do Homem – R$ 1.745.794,08 – PT RES 8342
Centro de Tratamento de Pacientes com Câncer de Próstata – R$ 3.125.676,84 – PT RES 8342</t>
  </si>
  <si>
    <t>RESOLUÇÃO CONJUNTA SES/UERJ Nº 897 DE 18 DE FEVEREIRO DE 2021. PUBLICADA EM 25/02/21RESOLUÇÃO CONJUNTA SES/UERJ Nº 933
DE 23 DE ABRIL DE 2021. PUBLICADA EM 27/04/21RESOLUÇÃO CONJUNTA SES/UERJ Nº 951  DE 03 DE AGOSTO DE 2021. PUBLICADA EM 16/08/21</t>
  </si>
  <si>
    <t>(RESOL 897) Operacionalização do Núcleo de Internação de Pacientes de alta Complexidade (NIPAC), no período de janeiro a março, conforme processo SEI- 260008/006087/2020 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951) Operacionalização do Plano de Monitoramento celebrado entre a SES e UERJ, visando a prestação de serviços estratégicos para a assistência integral da população fluminense, conforme detalhamento abaixo, de acordo com processo SEI- 080001/015458/2021. Núcleo de Internação de Pacientes de Alta Complexidade (NIPAC) –  R$ 2.811.072,00 – PT RES 2727</t>
  </si>
  <si>
    <t>RESOLUÇÃO CONJUNTA SES/UERJ Nº 898 DE 18 DE FEVEREIRO DE 2021. PUBLICADA EM 23/02/21 RESOLUÇÃO CONJUNTA SES/UERJ Nº 933
DE 23 DE ABRIL DE 2021. PUBLICADA EM 27/04/21RESOLUÇÃO CONJUNTA SES/UERJ Nº 950  DE 03 DE AGOSTO DE 2021. PUBLICADA EM 16/08/21</t>
  </si>
  <si>
    <t>(RESOL 898) Promover tratamento oftalmológico de excelência aos pacientes do Sistema Único de Saúde, atendidos no HUPE, no período de janeiro a março, conforme processo SEI- 260008/006087/2020.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OFTALMOLOGIA – R$ 938.718,00 – PT 2727</t>
  </si>
  <si>
    <t>RESOLUÇÃO CONJUNTA SES/UERJ Nº 899 DE 18 DE FEVEREIRO DE 2021. PUBLICADA EM 23/02/21RESOLUÇÃO CONJUNTA SES/UERJ Nº 933
DE 23 DE ABRIL DE 2021. PUBLICADA EM 27/04/21RESOLUÇÃO CONJUNTA SES/UERJ Nº 948  DE 03 DE AGOSTO DE 2021. PUBLICADA EM 16/08/21</t>
  </si>
  <si>
    <t>(RESOL 899) Operacionalização do Núcleo de Internação de Pacientes Neurocirúrgicos de Alta Complexidade – NIPNAC, no período de janeiro a março, conforme processo SEI-260008/006087/2020.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 (Resol 948) Operacionalização do Plano de Monitoramento celebrado entre a SES e UERJ, visando a prestação de serviços estratégicos para a assistência integral da população fluminense, conforme detalhamento abaixo, de acordo com processo SEI- 080001/015431/2021.  Núcleo Integrado de Pacientes Neurocirúrgicos de Alta Complexidade (NIPNAC) – R$ 1.618.980 – PT RES 2727</t>
  </si>
  <si>
    <t>RESOLUÇÃO CONJUNTA SES/UERJ Nº 900 DE 18 DE FEVEREIRO DE 2021 . PUBLICADA EM 23/02/21RESOLUÇÃO CONJUNTA SES/UERJ Nº 933
DE 23 DE ABRIL DE 2021. PUBLICADA EM 27/04/21RESOLUÇÃO CONJUNTA SES/UERJ Nº 949  DE 03 DE AGOSTO DE 2021. PUBLICADA EM 16/08/21</t>
  </si>
  <si>
    <t>(RESOL 900) Ampliação dos serviços médicos de intervenção coronariana e cirurgia vascular através do Projeto Pró-Saúde Cardiovascular e Vascular, no período de janeiro a março, conforme  processo SEI-260008/006087/2020.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(RESOL 949) Operacionalização do Plano de Monitoramento celebrado entre a SES e UERJ, visando a prestação de serviços estratégicos para a assistência integral da população fluminense, conforme detalhamento abaixo, de acordo com processo SEI- 080001/015433/2021. Pró Saúde Cardiovascular – R$ 4.541.760,00 – PT RES 2727</t>
  </si>
  <si>
    <t>RESOLUÇÃO CONJUNTA SES/UERJ Nº 901 DE 18 DE FEVEREIRO DE 2021. PUBLICADA EM 23/02/21RESOLUÇÃO CONJUNTA SES/UERJ Nº 933
DE 23 DE ABRIL DE 2021. PUBLICADA EM 27/04/21RESOLUÇÃO CONJUNTA SES/UERJ Nº 949  DE 03 DE AGOSTO DE 2021. PUBLICADA EM 16/08/21</t>
  </si>
  <si>
    <t>(RESOL 901) Operacionalização da Unidade Docente Assistencial – CTI Cardíaco do Hospital Universitário Pedro Ernesto – HUPE, no período de janeiro a março, conforme processo SEI-260008/006087/2020.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949) Operacionalização do Plano de Monitoramento celebrado entre a SES e UERJ, visando a prestação de serviços estratégicos para a assistência integral da população fluminense, conforme detalhamento abaixo, de acordo com processo SEI- 080001/015433/2021. Reestruturação Unidade Docente Assistencial - CTI Cardíaco – R$ 2.555.569,98 – PT RES 2727</t>
  </si>
  <si>
    <t>RESOLUÇÃO CONJUNTA SES/UERJ Nº 902 DE 18 DE FEVEREIRO DE 2021. PUBLICADA EM 23/02/21RESOLUÇÃO CONJUNTA SES/UERJ Nº 933
DE 23 DE ABRIL DE 2021. PUBLICADA EM 27/04/21RESOLUÇÃO CONJUNTA SES/UERJ Nº 950  DE 03 DE AGOSTO DE 2021. PUBLICADA EM 16/08/21</t>
  </si>
  <si>
    <t>(RESOL 902) Operacionalização do Projeto de Atendimento Multidisciplinar de pacientes com dor crônica atendidos pela atenção primária de saúde no HUPE, no período de janeiro a março, conforme processo SEI-260008/006087/2020.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DOR CRÔNICA – R$ 891.528,00 – PT RES 2727</t>
  </si>
  <si>
    <t>RESOLUÇÃO CONJUNTA SES/UERJ Nº 903 DE 18 DE FEVEREIRO DE 2021. PUBLICADA EM 23/02/21RESOLUÇÃO CONJUNTA SES/UERJ Nº 933
DE 23 DE ABRIL DE 2021. PUBLICADA EM 27/04/21RESOLUÇÃO CONJUNTA SES/UERJ Nº 950  DE 03 DE AGOSTO DE 2021. PUBLICADA EM 16/08/21RESOLUÇÃO CONJUNTA SES/UERJ Nº 971 DE 25 DE OUTUBRO DE 2021. PUBLICADA EM 05/11/21</t>
  </si>
  <si>
    <t xml:space="preserve">(RESOL 903) Operacionalização do Centro de referência para doenças autoimunes atendidos no HUPE, no período de janeiro a março, conforme processo SEI-260008/006087/2020. 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REUMATOLOGIA – R$ 1.074.480,00 – PT RES 2727
(RESOL 971) Complementação da Resolução Conjunta SES/UERJ nº 950  de 03 de agosto de 2021, publicada no DOERJ em 16 de agosto de 2021, referente as especialidades de ORTOPEDIA e REUMATOLOGIA do Hospital Universitário Pedro Ernesto. • ORTOPEDIA – Sub Projeto 2: Projeto de Artroplastia/Artroscopia do joelho R$ 1.074.480,00 • REUMATOLOGIA – R$ 225.060,00 
</t>
  </si>
  <si>
    <t>RESOLUÇÃO CONJUNTA SES/UERJ Nº 904 DE 18 DE FEVEREIRO DE 2021. PUBLICADA EM 25/02/21RESOLUÇÃO CONJUNTA SES/UERJ Nº 933
DE 23 DE ABRIL DE 2021. PUBLICADA EM 27/04/21RESOLUÇÃO CONJUNTA SES/UERJ Nº 951  DE 03 DE AGOSTO DE 2021. PUBLICADA EM 16/08/21</t>
  </si>
  <si>
    <t>(RESOL 904) Ampliação da oferta de leitos no HUPE – Projeto 400, pelo período de janeiro a março, conforme processo SEI-260008/006087/2020. Início:01/01/2021           Término: 31/12/2021 
(RESOL 933) Operacionalização do Plano de Monitoramento celebrado entre a SES e UERJ, visando a prestação de serviços estratégicos para a assistência integral da população fluminense. Início:01/04/2021 Término: 30/06/2021
(RESOL 951) Operacionalização do Plano de Monitoramento celebrado entre a SES e UERJ, visando a prestação de serviços estratégicos para a assistência integral da população fluminense, conforme detalhamento abaixo, de acordo com processo SEI- 080001/015458/2021. Projeto 400 Leitos – R$ 3.744.000,00 – PT RES 2727</t>
  </si>
  <si>
    <t>RESOLUÇÃO CONJUNTA SES/UERJ Nº 905 DE 18 DE FEVEREIRO DE 2021. PUBLICADA EM 23/02/21RESOLUÇÃO CONJUNTA SES/UERJ Nº 933
DE 23 DE ABRIL DE 2021. PUBLICADA EM 27/04/21RESOLUÇÃO CONJUNTA SES/UERJ Nº 948  DE 03 DE AGOSTO DE 2021. PUBLICADA EM 16/08/21</t>
  </si>
  <si>
    <t>(RESOL 905) Operacionalização dos laboratórios de eletroneuromiografia e de eletroencefalografia e polissonografia no HUPE, no período de janeiro a março, conforme processo SEI-260008/006087/2020.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(RESOL 948) Operacionalização do Plano de Monitoramento celebrado entre a SES e UERJ, visando a prestação de serviços estratégicos para a assistência integral da população fluminense, conforme detalhamento abaixo, de acordo com processo SEI- 080001/015431/2021. Centro Integrado de Neurofisiologia Clínica (CINC)</t>
  </si>
  <si>
    <t>RESOLUÇÃO CONJUNTA SES/UERJ Nº 906 DE 18 DE FEVEREIRO DE 2021. PUBLICADA EM 23/02/21RESOLUÇÃO CONJUNTA SES/UERJ Nº 933
DE 23 DE ABRIL DE 2021. PUBLICADA EM 27/04/21RESOLUÇÃO CONJUNTA SES/UERJ Nº 950  DE 03 DE AGOSTO DE 2021. PUBLICADA EM 16/08/21</t>
  </si>
  <si>
    <t>(RESOL 906) Operacionalização do Ambulatório de Projeto Cirurgia Cabeça e Pescoço HUPE, no período de janeiro a março, conforme processo SEI-260008/006087/2020.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CABEÇA E PESCOÇO – R$ 566.280,00 – PT RES 2727</t>
  </si>
  <si>
    <t>RESOLUÇÃO CONJUNTA SES/UERJ Nº 907 DE 18 DE FEVEREIRO DE 2021. PUBLICADA EM 23/02/21RESOLUÇÃO CONJUNTA SES/UERJ Nº 933
DE 23 DE ABRIL DE 2021. PUBLICADA EM 27/04/21RESOLUÇÃO CONJUNTA SES/UERJ Nº 948  DE 03 DE AGOSTO DE 2021. PUBLICADA EM 16/08/21</t>
  </si>
  <si>
    <t>(RESOL 907) Operacionalização do Centro de referência em Neuroimunologia no Estado do Rio de Janeiro, no período de janeiro a março, conforme processo SEI-260008/006087/2020.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948) Operacionalização do Plano de Monitoramento celebrado entre a SES e UERJ, visando a prestação de serviços estratégicos para a assistência integral da população fluminense, conforme detalhamento abaixo, de acordo com processo SEI- 080001/015431/2021. Centro de Referência em Neuroimunologia no Estado do Rio de Janeiro – R$ 1.299.540,00 – PT RES 2727</t>
  </si>
  <si>
    <t>RESOLUÇÃO CONJUNTA SES/UERJ Nº 908 DE 18 DE FEVEREIRO DE 2021. PUBLICADA EM 23/02/21RESOLUÇÃO CONJUNTA SES/UERJ Nº 933
DE 23 DE ABRIL DE 2021. PUBLICADA EM 27/04/21RESOLUÇÃO CONJUNTA SES/UERJ Nº 948  DE 03 DE AGOSTO DE 2021. PUBLICADA EM 16/08/21</t>
  </si>
  <si>
    <t>(RESOL 908) Operacionalização do Núcleo de Integrado de Neurocirúrgicos com Distúrbios do Movimento Anormais (NIPNDIM), no período de janeiro a março, conforme processo SEI-260008/006087/2020.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(RESOL 948) Operacionalização do Plano de Monitoramento celebrado entre a SES e UERJ, visando a prestação de serviços estratégicos para a assistência integral da população fluminense, conforme detalhamento abaixo, de acordo com processo SEI- 080001/015431/2021. Núcleo Integrado de Pacientes Neurocirúrgicos com Distúrbios do Movimento (NIPNDIM) – R$ 789.162 – PT RES 2727</t>
  </si>
  <si>
    <t>RESOLUÇÃO CONJUNTA SES/UERJ Nº 909 DE 18 DE FEVEREIRO DE 2021. PUBLICADA EM 23/02/21RESOLUÇÃO CONJUNTA SES/UERJ Nº 933
DE 23 DE ABRIL DE 2021. PUBLICADA EM 27/04/21RESOLUÇÃO CONJUNTA SES/UERJ Nº 949  DE 03 DE AGOSTO DE 2021. PUBLICADA EM 16/08/21</t>
  </si>
  <si>
    <t>(RESOL 909) Operacionalização do Centro de Assistência a Cardiopatia Congênita HUPE, no período de janeiro a março, conforme processo SEI-260008/006087/2020.  Início:01/01/2021           Término: 31/03/2021 
(RESOL 933) Operacionalização do Plano de Monitoramento celebrado entre a SES e UERJ, visando a prestação de serviços estratégicos para a assistência integral da população fluminense. Início:01/04/2021 Término: 30/06/2021
(RESOL 949) Operacionalização do Plano de Monitoramento celebrado entre a SES e UERJ, visando a prestação de serviços estratégicos para a assistência integral da população fluminense, conforme detalhamento abaixo, de acordo com processo SEI- 080001/015433/2021 Centro de Assistência Cardiopatias Congênitas – R$ 2.285.448,00 – PT RES 2727</t>
  </si>
  <si>
    <t>RESOLUÇÃO CONJUNTA SES/UERJ Nº 910 DE 18 DE FEVEREIRO DE 2021. PUBLICADA EM 25/02/21RESOLUÇÃO CONJUNTA SES/UERJ Nº 933
DE 23 DE ABRIL DE 2021. PUBLICADA EM 27/04/21RESOLUÇÃO CONJUNTA SES/UERJ Nº 950  DE 03 DE AGOSTO DE 2021. PUBLICADA EM 16/08/21RESOLUÇÃO CONJUNTA SES/UERJ Nº 971 DE 25 DE OUTUBRO DE 2021. PUBLICADA EM 05/11/21</t>
  </si>
  <si>
    <t xml:space="preserve">(RESOL 910) Operacionalização do Projeto Cirurgia Ortopédica, no período de janeiro a março, conforme processo SEI-260008/006087/2020. Início:01/01/2021           Término: 31/03/2021. 
(RESOL 933) Operacionalização do Plano de Monitoramento celebrado entre a SES e UERJ, visando a prestação de serviços estratégicos para a assistência integral da população fluminense. Início:01/04/2021 Término: 30/06/2021
(RESOL 950) Operacionalização do Plano de Monitoramento celebrado entre a SES e UERJ, visando a prestação de serviços estratégicos para a assistência integral da população fluminense, conforme detalhamento abaixo, de acordo com processo SEI- 080001/015461/2021. ORTOPEDIA – R$ 2.205.588,00 – PT RES 2727
(RESOL 971) Complementação da Resolução Conjunta SES/UERJ nº 950  de 03 de agosto de 2021, publicada no DOERJ em 16 de agosto de 2021, referente as especialidades de ORTOPEDIA e REUMATOLOGIA do Hospital Universitário Pedro Ernesto. • ORTOPEDIA – Sub Projeto 2: Projeto de Artroplastia/Artroscopia do joelho R$ 1.074.480,00 • REUMATOLOGIA – R$ 225.060,00 </t>
  </si>
  <si>
    <t>Fortalecimento do Programa Estadual de Transplantes – PET.</t>
  </si>
  <si>
    <t>RESOLUÇÃO CONJUNTA SES/UERJ Nº 911 DE 18 DE FEVEREIRO DE 2021. PUBLICADA EM 23/02/21RESOLUÇÃO CONJUNTA SES/UERJ Nº 938  DE 31 DE MAIO DE 2021. PUBLICADA EM 17/06/2021RESOLUÇÃO CONJUNTA SES/UERJ Nº 943  DE 09 DE JULHO DE 2021. PUBLICADA EM 04/08/2021</t>
  </si>
  <si>
    <t>(resol 911) Contratação de serviços de exames de histocompatibilidade relacionados a transplantes e carga viral para hepatite C, realizados no Laboratório de Histocompatibilidade e Criopreservação da Universidade do Estado do Rio de Janeiro. (HLA-UERJ), no período de janeiro a março, conforme processo SEI-260008/006087/2020. II – VIGÊNCIA: Início:01/01/2021           Término: 31/03/2021 
(resol 938) Contratação de serviços de exames de histocompatibilidade relacionados a transplantes e carga viral para hepatite C, realizados no Laboratório de Histocompatibilidade e Criopreservação da Universidade do Estado do Rio de Janeiro. (HLA-UERJ), no período de abril a junho de 2021, conforme processo nº SEI-080001/010929/2021. Início:01/04/2021           Término: 30/06/2021
 (resol 943) Contratação de serviços de exames de histocompatibilidade relacionados a transplantes e carga viral para hepatite C, realizados no Laboratório de Histocompatibilidade e Criopreservação da Universidade do Estado do Rio de Janeiro. (HLA-UERJ), no período de julho a dezembro de 2021, conforme processo nº SEI- 080001/014279/2021.</t>
  </si>
  <si>
    <t>RESOLUÇÃO CONJUNTA SES/UERJ Nº 919 DE 01 DE MARÇO DE 2021. PUBLICADA EM 04/03/21
RESOLUÇÃO CONJUNTA SES/UERJ Nº 929  DE 30 DE MARÇO DE 2021. PUBLICADA em 31/03/21RESOLUÇÃO CONJUNTA SES/UERJ Nº 933
DE 23 DE ABRIL DE 2021. PUBLICADA EM 27/04/21RESOLUÇÃO CONJUNTA SES/UERJ Nº 954  DE 04 DE AGOSTO DE 2021. PUBLICADA EM 19/08/21RESOLUÇÃO CONJUNTA SES/UERJ Nº 969  DE 05 DE OUTUBRO DE 2021. PUBLICADA EM 26/10/21</t>
  </si>
  <si>
    <t>(RESOL 919) Manutenção e ampliação de unidades de tratamento de paciente com infecção por COVID-19, no período de janeiro a março, conforme processo SEI-260008/006087/2020. Início:01/01/2021 Término: 31/03/2021.
(RESOL 929) Complementação da Resolução Conjunta SES/UERJ n.º 919/2020, para manutenção de unidades dedicadas de tratamento de paciente com infecção por COVID-19, 47 leitos de UTI adulto e 23 leitos de enfermaria, no período de janeiro a março 2021, conforme detalhamento no processo SEI-260008/006087/2020. Início:01/01/2021 Término: 31/05/2021. 
(RESOL 933) Operacionalização do Plano de Monitoramento celebrado entre a SES e UERJ, visando a prestação de serviços estratégicos para a assistência integral da população fluminense. Início:01/04/2021 Término: 30/06/2021
(Resol 954) Operacionalização do Plano de Monitoramento celebrado entre a SES e UERJ, visando a prestação de serviços estratégicos para a assistência integral da população fluminense, conforme detalhamento abaixo: OFERTAS DE LEITOS COVID 19
COVID-19 – R$ 6.615.225,00 – PT RES 2727
(Resol 969) Operacionalização do Plano de Monitoramento celebrado entre a SES e UERJ, visando a prestação de serviços estratégicos para a assistência integral da população fluminense. PROJETO ESTRATÉGICO ASSISTENCIAL - OFERTAS DE LEITOS COVID 19 -
COVID-19 – R$ 6.615.225,00 – PT RES 2727 Início:01/10/2021         Término: 31/12/2021</t>
  </si>
  <si>
    <t>Apoio à Saúde da Mulher, Materna e Infantil</t>
  </si>
  <si>
    <t>RESOLUÇÃO CONJUNTA SES/UERJ Nº 921 DE 05 DE MARÇO DE 2021. PUBLICADA EM 29/03/2021</t>
  </si>
  <si>
    <t>Realização de educação continuada em estimulação precoce para fonoaudiólogos, terapeutas ocupacionais e fisioterapeutas de Núcleos de Apoio à Saúde da Família (NASF) e de Centros Especializados em Reabilitação (CER) priorizando os 240 profissionais capacitados em Estimulação precoce de crianças acometidas pela
Síndrome congênita pelo vírus Zika e/ou STORCH a partir da resolução conjunta SES/ UERJ nº: 619/19 conforme as diretrizes da Portaria n° 3.502 de 19 de dezembro de 2017 do MS/GM no âmbito do
estado do Rio de Janeiro, conforme processo SEI-
080001/019031/2020.</t>
  </si>
  <si>
    <t>RESOLUÇÃO CONJUNTA SES/UERJ Nº 925 DE 10 DE MARÇO DE 2021. PUBLICADA EM 29/03/2021</t>
  </si>
  <si>
    <t>Realização de educação continuada para professores da
Educação Infantil no Estado do Rio de Janeiro frente à inclusão escolar de crianças acometidas por SCZ e STORCH de acordo com as diretrizes da Portaria nº 3502 de 19 de dezembro de 2017 do MS/GM,
conforme processo SEI- 080001/019036/2020.</t>
  </si>
  <si>
    <t>RESOLUÇÃO CONJUNTA SES/UERJ Nº 941 DE 22 DE JUNHO DE 2021. PUBLICADA EM 23/06/2021 RESOLUÇÃO CONJUNTA SES/UERJ Nº 972 DE 25 DE OUTUBRO DE 2021. PUBLICADA EM 28/10/21</t>
  </si>
  <si>
    <t>RESOL 941 - Gestão e Operacionalização do Hospital UNILAGOS,
centro regional para atendimento de pacientes da Baixada Litorânea
com COVID 19, pelo período de 90 dias, a contar de 05/06/2021,
conforme detalhamento no processo nº SEI-260007/009827/2021.
RESOL 972 - MODIFICA PARTE DO INCISO II DO ART. 1º
DA RESOLUÇÃO CONJUNTA SES/UERJ Nº 941/2021. II - VIGÊNCIA: Início: 05/06/2021 Término: 31/12/2021.</t>
  </si>
  <si>
    <t>Assistência à Obesidade Mórbida por Cirurgia Bariátrica e Cirurgia Reparadora</t>
  </si>
  <si>
    <t>RESOLUÇÃO CONJUNTA SES/UERJ Nº 953  DE 04 DE AGOSTO DE 2021. PUBLICADA EM 19/08/21</t>
  </si>
  <si>
    <t>Operacionalização do Projeto de Serviço de Atendimento Integral para o Portador de Obesidade (SAI-Ob), referente ao período de Agosto/2021 a Dezembro/2021.</t>
  </si>
  <si>
    <t>RESOLUÇÃO CONJUNTA SES/UERJ Nº 961  DE 29 DE SETEMBRO DE 2021. PUBLICADA EM 25/10/2021</t>
  </si>
  <si>
    <t>Projeto básico de implementação de estratégias de ações de saúde das mulheres em período gravídico puerperal e perinatal para o enfrentamento da morte materna e apoio ao grupo de trabalho de saúde mental perinatal (GTSMP/SES-RJ)</t>
  </si>
  <si>
    <t>RESOLUÇÃO CONJUNTA SES/UERJ Nº 970  DE 22 DE OUTUBRO DE 2021. PUBLICADA EM 05/11/21</t>
  </si>
  <si>
    <t>Projeto básico para impressão de cadernetas de saúde das crianças</t>
  </si>
  <si>
    <t>RESOLUÇÃO CONJUNTA SES/UERJ Nº 977  DE 28 DE OUTUBRO DE 2021. PUBLICADA EM 12/11/21</t>
  </si>
  <si>
    <t>Projeto Básico do Aplicativo Caderneta da Criança: instrutivo digital para trabalhadores de saúde.</t>
  </si>
  <si>
    <t>Fomento à Expansão e à Qualificação da Atenção Primária nos Municípios</t>
  </si>
  <si>
    <t>RESOLUÇÃO CONJUNTA SES/UERJ Nº 975  DE 28 DE OUTUBRO DE 2021. PUBLICADA EM 26/11/21</t>
  </si>
  <si>
    <t>Projeto Básico para Qualificação das Equipes de Saúde com Foco na Enfermagem para o Manejo de Úlceras de Membros Inferiores em Pessoas com Doença Falciforme, a ser executado em parceria com o Instituto de Medicina Social da UERJ.</t>
  </si>
  <si>
    <t>Alimentação, Vigilância, Promoção e Organização da Atenção Nutricional</t>
  </si>
  <si>
    <t>RESOLUÇÃO CONJUNTA SES/UERJ Nº 976  DE 28 DE OUTUBRO DE 2021. PUBLICADA EM 12/11/21</t>
  </si>
  <si>
    <t>Projeto Básico de implementação de estratégias para qualificação da gestão e atenção nutricional no estado do Rio de Janeiro.</t>
  </si>
  <si>
    <t>Apoio à Assistência Oncológica</t>
  </si>
  <si>
    <t>RESOLUÇÃO CONJUNTA SES/UERJ Nº 982  DE 24 DE NOVEMBRO DE 2021. PUBLICADA EM 03/12/21</t>
  </si>
  <si>
    <t xml:space="preserve"> EXPANSÃO DA ASSISTÊNCIA ONCOLÓGICA NO CENTRO UNIVER SITÁRIO DE CONTROLE DO CÂNCER DO HOSPITAL UNIVERSITÁRIO PEDRO ERNESTO CELEBRADO ENTRE A SES E UERJ, VISANDO IMPULSIONAR E INFLUENCIAR O ATENDIMENTO ONCOLÓGICO NO HOSPITAL COMO UM TODO. CONFORME SOLICITAÇÃO NO PROCESSO SEI-080001/024493/2021.
SUBPROJETO 1 - Expansão da teleterapia e implementação da branquiterapia no Centro Universitário de Controle do Câncer do HUPE; - R$ 359.612,00
 SUBPROJETO 2 – Expansão do atendimento em oncologia clínica no Centro Universitário de Controle do Câncer do HUPE; - R$ 205.700,00
SUBPROJETO 3 – Expansão da Imagenologia no Centro Universitário de Controle do Câncer do HUPE; - R$ 216.832,00
SUBPROJETO 4 – Expansão da medicina nuclear, diagnóstico avançado do câncer e registro hospitalar de câncer no Centro Universitário de Controle do Câncer do HUPE; - R$ 157.784,00</t>
  </si>
  <si>
    <t>RESOLUÇÃO CONJUNTA SES/UERJ Nº 983
DE 30 DE NOVEMBRO DE 2021. PUBLICADA em 01/12/2021</t>
  </si>
  <si>
    <t>Aquisição de Tomógrafo, mediante Adesão a Ata de Registro de Preços decorrente do Pregão nº 10/2020 do Comando da Marinha - Hospital Naval de Brasília (UASG 787700), visando modernizar e ampliar a capacidade e qualidade dos exames de tomografia realizados no HUPE, objetivando o atendimento adequado dos pacientes desta Secretaria de Estado de Saúde</t>
  </si>
  <si>
    <t>Qualificação Profissional de Apenados</t>
  </si>
  <si>
    <t>PORTARIA CONJUNTA FSC/UERJ N°01 DE 01 DE JANEIRO DE 2021, PUBLICADA em 24/02/21 PORTARIA CONJUNTA FSC/UERJ N°02 DE 20/08/21. PUBLICADA EM 26/08/21PORTARIA CONJUNTA FSC/UERJ Nº 03 DE 09 DE NOVEMBRO DE 2021. PUBLICADA EM 01/12/2021 e PORTARIA CONJUNTA FSC/UERJ Nº 05 DE 07 DE DEZEMBRO DE 2021. PUBLICADA EM 17/12/21</t>
  </si>
  <si>
    <t>(PORT 01) O Programa Mudar de Vida - perspectivas além do horizonte - visa fortalecer institucionalmente a Fundação Santa Cabrini e dar continuidade às ações propostas no ano de 2020, assim como desenvolver novas ações essenciais na capacitação de homens e mulheres para o mundo do trabalho, e a efetiva reinserção social dos gerenciados, bem como os servidores da Fundação Santa Cabrini.
(PORT 02) - Retifica a FR
(PORT 03) - Alterar o valor do item “V” do Art. 1º da PORTARIA CONJUNTA FSC/UERJ N°01, de 01 de janeiro de 2021, e publicada através do Diário Oficial do Estado do Rio de Janeiro de 24/02/2021, retificada pela Portaria FSC/UERJ nº 02/2021, de 20 de agosto de2021, publicada no Diário Oficial do Estado do Rio de Janeiro de 26 de agosto de 2021, que passará a vigorar da seguinte forma:" V - Crédito:   P.T.: 06.421.0477.8296 - Qualificação Profissional de Apenados;Natureza da Despesa: 3390;  Fontes de Recursos: 100 e 145;e Valor R$ 4.987.800,00 (quatro milhões novecentos e oitenta e sete mil e oitocentos reais)."
 (PORT 05) - Alterar o valor do item “V” do Art. 1º da PORTARIA CONJUNTA FSC/UERJ N° 01, de 01 de janeiro de 2021, e publicada através do Diário Oficial do Estado do Rio de Janeiro de 24/02/2021, retificada pelas Portarias FSC/UERJ nº 02/2021 de 20 de agosto de 2021, publicada no Diário Oficial do Estado do Rio de Janeiro de 26 de agosto de 2021; e nº 03/2021 de 09 de novembro de 2021, publicada no Diário Oficial do Estado do Rio de Janeiro de 01 de dezembro de 2021, que passará a vigorar da seguinte forma: " V - Crédito:   P.T.: 06.421.0477.8296 - Qualificação Profissional de Apenados;   Natureza da Despesa: 3390;   Fontes de Recursos: 100 e 145; e   Valor R$ 5.327.800,00 (cinco milhões trezentos e vinte e sete mil e oitocentos reais)."</t>
  </si>
  <si>
    <t>Promoção e Defesa dos Direitos LGBT</t>
  </si>
  <si>
    <t>RESOLUÇÃO CONJUNTA SEDSODH/UERJ  N.º23  DE 15 DE MARÇO DE 2021, PUBLICADA em 26/03/21</t>
  </si>
  <si>
    <t>Promover a execução, extensão, manutenção, monitoramento e avaliação do Programa Rio Sem LGBTIfobia, Disque Cidadania e Direitos Humanos e outras ações da SUPP-LGBT - Superintendência de Políticas LGBT – Lésbicas, Gay, Bissexuais, Travestis e Transexuais.</t>
  </si>
  <si>
    <t>RESOLUÇÃO CONJUNTA SEDSODH/UERJ Nº 32 DE 31 DE MAIO DE 2021. PUBLICADA EM 08/06/21</t>
  </si>
  <si>
    <t>RESOLUÇÃO CONJUNTA SEDSODH/UERJ Nº 49 DE 22 DE NOVEMBRO DE 2021. PUBLICADA EM 25/11/21</t>
  </si>
  <si>
    <t>Promoção de Ações de Enfrentamento à Violência contra a Mulher</t>
  </si>
  <si>
    <t>RESOLUÇÃO CONJUNTA SEDSODH/UERJ Nº 51 DE 14 DE DEZEMBRO DE 2021. PUBLICADA EM 17/12/21</t>
  </si>
  <si>
    <t>Promover a execução, extensão, manutenção, monitoramento e avaliação do Programa Mulher + Segura.</t>
  </si>
  <si>
    <t>RESOLUÇÃO CONJUNTA SEDSODH/UERJ Nº 52 DE 14 DE DEZEMBRO DE 2021. PUBLICADA EM 17/12/21</t>
  </si>
  <si>
    <t>Promover a execução, extensão, manutenção, monitoramento e avaliação do Programa Empoderadas.</t>
  </si>
  <si>
    <t>Apoio a Programas e Projetos da Infância e
Adolescência</t>
  </si>
  <si>
    <t>PORTARIA CONJUNTA FIA-RJ/UERJ Nº 002, DE 01 DE FEVEREIRO DE 2021. PUBLICADA EM 01/04/21</t>
  </si>
  <si>
    <t>Apoio Técnico à Execução Conjunta do Programa de Atenção à Criança e ao Adolescente Vítimas de Violência.</t>
  </si>
  <si>
    <t>Atend. Criança/Adolescente em Situação de Vulnerabilidade</t>
  </si>
  <si>
    <t>PORTARIA CONJUNTA FIA/UERJ N.º 001 DE 24 DE FEVEREIRO DE 2021. PUBLICADA EM 04/03/21</t>
  </si>
  <si>
    <t>Apoio Técnico à Execução Conjunta do Programa de Trabalho Protegido na Adolescência - PTPA</t>
  </si>
  <si>
    <t>Apoio a Programas e Projetos da Infância e Adolescência</t>
  </si>
  <si>
    <t>PORTARIA CONJUNTA FIA-RJ/UERJ N.º 533 de 01/09/2021. PUBLICADA EM 26/11/21</t>
  </si>
  <si>
    <t xml:space="preserve">Gestão de Recursos Naturais  </t>
  </si>
  <si>
    <t>RESOLUÇÃO CONJUNTA SEAS/UERJ Nº 040 DE 29 DE MARÇO DE 2021, PUBLICADA EM 07/04/21</t>
  </si>
  <si>
    <t>Desenvolver um conjunto de ações e atividades que resultem na capacitação para consolidação do Observatório Fluminense do Ambiente e Sustentabilidade, e consequentemente, no fortalecimento da missão institucional do INEA/SEAS dando continuidade ao Projeto iniciado em Junho de 2020 de acordo com a Portaria Conjunta FECAM/INEA/UERJ 104 de 29/06/02020</t>
  </si>
  <si>
    <t>Manutenção das Atividades Operacionais / Administrativas</t>
  </si>
  <si>
    <t>Resolução Conjunta SEAS/INEA/UERJ N° 33 de 03 de fevereiro de 2021, PUBLICADA EM 08/02/21, retificada em 09/02/21</t>
  </si>
  <si>
    <t>Capacitação para a consolidação do Observatório Fluminense do Ambiente e Sustentabilidade, e consequentemente, no fortalecimento da missão institucional do INEA/SEAS</t>
  </si>
  <si>
    <t>Manutenção das Atividades Operacionais/ Administrativas</t>
  </si>
  <si>
    <t>PORT. CONJ. INEA/UERJ N°274 DE 12 DE MARÇO DE 2021, Publicada em 17/03/21</t>
  </si>
  <si>
    <t>Gestão de Recursos Naturais</t>
  </si>
  <si>
    <t>RESOLUÇÃO CONJUNTA SEAS/UERJ Nº 052 DE 04 DE AGOSTO DE 2021. PUBLICADA EM 05/08/21</t>
  </si>
  <si>
    <t>Processo de formação estratégias para a criação de
Programa Municipal de Educação Ambiental</t>
  </si>
  <si>
    <t>Proteção Social à População em Situação de Vulnerabilidade</t>
  </si>
  <si>
    <t>PORTARIA CONJUNTA FUNDAÇÃO LEÃO XIII/UERJ, Nº  504 DE 01 de janeiro de 2021, PUBLICADA EM 08/02/21, retificada em 09/02/21</t>
  </si>
  <si>
    <t>Provimento de apoio operacional para execução do Projeto de Abordagem Social, conforme condições estabelecidas no Plano de Trabalho</t>
  </si>
  <si>
    <t>PORTARIA CONJUNTA FUNDAÇÃO LEÃO XIII/UERJ Nº 557 DE 16 DE NOVEMBRO DE 2021. PUBLICADA EM 24/11/21</t>
  </si>
  <si>
    <t>Termo aditivo ao plano de trabalho inerente ao Projeto de Atenção a População em Situação de Rua, originalmente formalizado pela portaria conjunta FLXIII/UERJ nº 504 de 01 de janeiro de 2021 e tratado no administrativo SEI-160004/000747/2020.</t>
  </si>
  <si>
    <t>Fomento para Estudos e Pesquisas da UERJ</t>
  </si>
  <si>
    <t>PORTARIA CONJUNTA FAPERJ/UERJ Nº 464 DE 03 DE FEVEREIRO DE 2021 PUBLICADA EM 08/02/21</t>
  </si>
  <si>
    <t>Realização dos Programas PROCIÊNCIA,PROATEC e Apoio a Pesquisa e Docência da UERJ-PAPD. (PORT 464 -  01/01 a 31/01)</t>
  </si>
  <si>
    <t>PORT. CONJ. FAPERJ/UERJ Nº 470 DE 27 DE FEVEREIRO DE 2021. PUBLICADA EM 04/03/21</t>
  </si>
  <si>
    <t xml:space="preserve">Realização dos Programas PROCIÊNCIA,PROATEC e Apoio a Pesquisa e Docência da UERJ-PAPD. (PORT 470 - 01/02 a  31/12) </t>
  </si>
  <si>
    <t>Manut Ativid Operacionais /Administrativas</t>
  </si>
  <si>
    <t>PORTARIA CONJUNTA FAPERJ/UERJ Nº 480 DE 19 DE ABRIL DE 2021. PUBLICADA EM 27/04/21</t>
  </si>
  <si>
    <t>Apoio à publicação da obra “Técnica Operatória Fundamental”.</t>
  </si>
  <si>
    <t>PORTARIA CONJUNTA  FAPERJ/UERJ Nº 528 DE 28 DE OUTUBRO DE 2021. PUBLICADA EM 08/11/2021</t>
  </si>
  <si>
    <t>Evento/Feira voltada para o Desenvolvimento Tecnológico e Inovação</t>
  </si>
  <si>
    <t>Manutenção, Atividades Operacionais/Administrativas</t>
  </si>
  <si>
    <t>PORTARIA CONJUNTA CECIERJ/UERJ/SECTI SEI N.º 532 DE 19 DE JULHO DE 2021. PUBLICADA EM 17/09/21 E RETIFICADA EM 01/10/2021</t>
  </si>
  <si>
    <t>Qualificação de Gestores Públicos no Curso de Pós-graduação Stricto Sensu em Controladoria e Gestão Pública - PPGCGP (mestrado profisssional), conforme Termo de Referência e Plano de Trabalho aprovados que fazem parte integrante desta Resolução.</t>
  </si>
  <si>
    <t>Capacitação de Servidores - CECIERJ</t>
  </si>
  <si>
    <t>PORTARIA CONJUNTA CECIERJ/UERJ N.º 551 DE 13 DE DEZEMBRO DE 2021. PUBLICADA EM 15/12/21</t>
  </si>
  <si>
    <t>Desenvolvimento de instrumento de levantamento e análise de necessidades de capacitação dos servidores da Fundação CEICERJ</t>
  </si>
  <si>
    <t xml:space="preserve">Execução de Obras Civis e Urbanização </t>
  </si>
  <si>
    <t>PORTARIA CONJUNTA DER-RJ/UERJ Nº. 002 DE 16 DE MARÇO DE 2021, PUBLICADA em 26/03/21</t>
  </si>
  <si>
    <t>Assessoramento técnico na área de engenharia, envolvendo estudos e pesquisas - Consultoria Especializada em Gestão Ambiental, abrangendo a supervisão ambiental e elaboração e execução de programas ambientais para as obras emergenciais de recuperação da rodovia RJ-163 nos km 15.8/16 e km 19.5.</t>
  </si>
  <si>
    <t>Manut. Ativid. Operacionais/ Administrativas</t>
  </si>
  <si>
    <t>PORTARIA CONJUNTA DER-RJ/UERJ Nº. 003 DE 23 DE JUNHO DE 2021. PUBLICADA EM 02/07/21</t>
  </si>
  <si>
    <t>Convênio entre Fundação DER-RJ e a UERJ, relativo ao Programa denominado PAESP-RJ (PROGRAMA DE BOLSA AUXÍLIO PARA ASSISTÊNCIA ESTUDANTIL E EXPERIMENTAÇÃO NO AMBIENTE DO SERVIÇO PÚBLICO ESTADUAL DO RIO DE JANEIRO ).</t>
  </si>
  <si>
    <t>Execução de Obras Civis e
Urbanização</t>
  </si>
  <si>
    <t>PORTARIA CONJUNTA DER-RJ/UERJ Nº 004 DE 01 DE JULHO DE 2021. PUBLICADA EM 05/07/21</t>
  </si>
  <si>
    <t>Assessoramento técnico na área de engenharia, envolvendo estudos e pesquisas - Consultoria especializada em Gestão Ambiental, abrangendo a supervisão ambiental e elaboração e execução de programas ambientais para as obras emergenciais de recuperação da rodovia RJ-163 nos km 15.8-16, km 19.5 e km 26.5.</t>
  </si>
  <si>
    <t>PORTARIA CONJUNTA DER-RJ/UERJ Nº 005 DE 20 DE SETEMBRO DE 2021. PUBLICADA EM 16/11/21</t>
  </si>
  <si>
    <t>Apoio Técnico especializado para o Acompanhamento
Ambiental em obras rodoviárias, compreendendo visitas periódicas às
frentes de serviços, capacitação da fiscalização, sensibilização dos
trabalhadores e produção de material voltado à comunicação em comunidades afetadas, além da elaboração de estudos especiais requeridos pelos órgãos ambientais</t>
  </si>
  <si>
    <t>RESOLUÇÃO CONJUNTA SECID/UERJ N° 04 DE 05 DE FEVEREIRO DE 2021 PUBLICADA em 17/02/21</t>
  </si>
  <si>
    <t>Consultoria - Elaboração de Plano de Ação e Implantação de Gestão Estratégica da SECID - biênio 2021/2022.</t>
  </si>
  <si>
    <t xml:space="preserve">RESOLUÇÃO CONJUNTA SECID/UERJ N° 07 DE 26 DE FEVEREIRO DE 2021.  PUBLICADA em 08/03/21 </t>
  </si>
  <si>
    <t>RESOLUÇÃO CONJUNTA SECID/UERJ N° 09 DE 15 DE MARÇO DE 2021. PUBLICADA EM 29/03/21</t>
  </si>
  <si>
    <t>RESOLUÇÃO CONJUNTA SECID/UERJ N° 10 DE 16 DE JUNHO DE 2021. PUBLICADA EM 21/06/21</t>
  </si>
  <si>
    <t>RESOLUÇÃO CONJUNTA SECID/UERJ N° 11 DE 22 DE JUNHO DE 2021. PUBLICADA EM 25/06/21</t>
  </si>
  <si>
    <t>Consultoria – Elaboração de Plano de Ação e Implantação de Gestão Estratégica da SECID - biênio 2021/2022 (encargo patronal)</t>
  </si>
  <si>
    <t>Valorização do Desenvolvimento Profissional</t>
  </si>
  <si>
    <t>RESOLUÇÃO CONJUNTA SEEDUC/UERJ Nº 1552
DE 31 DE MAIO DE 2021. PUBLICADA EM 01/06/2021</t>
  </si>
  <si>
    <t>Criação e Execução de Cursos de Extensão e de Especializações, por área de conhecimento, com foco na BNCC, Novo Ensino Médio e Cultura Digital.</t>
  </si>
  <si>
    <t xml:space="preserve">RESOLUÇÃO CONJUNTA SEEDUC/UERJ N.º 1554 DE 02 DE JUNHO DE 2021. PUBLICADA EM 16/06/2021.        </t>
  </si>
  <si>
    <t>Criação e Execução de Cursos de Extensão e Pós-Graduação para atendimento ao  Programa RIO + ALFABETIZADO</t>
  </si>
  <si>
    <t>Aprimoramento e Efetividade do Ensino Público</t>
  </si>
  <si>
    <t>RESOLUÇÃO CONJUNTA SEEDUC/UERJ N.º1570  DE 18 DE AGOSTO DE 2021. PUBLICADA EM 30/08/21</t>
  </si>
  <si>
    <t>Suporte na implementação do Projeto Escola Criativa e de Oportunidades - Eco Escola.</t>
  </si>
  <si>
    <t>Aperfeiçoamento e Manutenção da Infraestrutura Tecnológica</t>
  </si>
  <si>
    <t>RESOLUÇÃO CONJUNTA SEEDUC/UERJ N.º1581  DE 04 DE NOVEMBRO DE 2021. PUBLICADA EM 08/11/2021</t>
  </si>
  <si>
    <t>Formação de extencionistas universitários e capacitação para qualificação do atendimento no Departamento Geral de Ações Socioducativas – DEGASE.</t>
  </si>
  <si>
    <t>Modernização de Estrutura Tecnológica de TIC</t>
  </si>
  <si>
    <t>PORTARIA CONJUNTA PRODERJ/UERJ  Nº. 02 DE 19 DE ABRIL DE 2021. PUBLICADA EM 02/06/2021</t>
  </si>
  <si>
    <t>Aquisição de insumos, uso de ferramentas especiais e contratação de mão de obra qualificada tecnicamente para a execução dos serviços especializados para cessão de uso parcial de área do 2º andar, bloco F, do Pavilhão João Lyra Filho, ao PRODERJ, visando possibilitar a transferência do datacenter do governo do estado, hoje hospedado no SERPRO.</t>
  </si>
  <si>
    <t>Governo Presente</t>
  </si>
  <si>
    <t>RESOLUÇÃO CONJUNTA SEGOV/UERJ Nº 02 DE 28 DE JUNHO DE 2021, PUBLICADA EM 01/07/2021</t>
  </si>
  <si>
    <t>Operacionalização e capacitação para a consolidação do
Programa Observatório Segurança Presente e, em consequência, foralecimento e consecução das políticas públicas e das missões institucionais da SEGOV e da UERJ, para o período de junho a dezembro
de 2021.</t>
  </si>
  <si>
    <t>Pessoal e encargos sociais - Op.
Gov. Presente</t>
  </si>
  <si>
    <t>RESOLUÇÃO CONJUNTA SECC/SEGOV/UERJ Nº 23 DE 30 DE JUNHO DE 2021, PUBLICADA EM 01/07/2021</t>
  </si>
  <si>
    <t>Operacionalização e capacitação para a consolidação do Programa Observatório Segurança Presente e, em consequência, fortalecimento e consecução das políticas públicas e das missões institucionais da SEGOV e da UERJ, para o período de junho a dezembro
de 2021.</t>
  </si>
  <si>
    <t>RESOLUÇÃO CONJUNTA SECC/SEGOV/UERJ Nº  43 DE 22 DE NOVEMBRO DE 2021. PUBLICADA EM 23/11/21</t>
  </si>
  <si>
    <t>Operacionalização e capacitação para a ampliação do Projeto do Observatório Social da Operação Segurança Presente e, em consequência, fortalecimento e consecução das políticas públicas e das missões institucionais da SEGOV, da SECC e da UERJ, para o período de agosto a dezembro de 2021.</t>
  </si>
  <si>
    <t>RESOLUÇÃO CONJUNTA SEGOV/UERJ Nº 06
DE 30 DE NOVEMBRO DE 2021. PUBLICADA EM 03/12/21</t>
  </si>
  <si>
    <t>Operacionalização e capacitação para a ampliação do
Projeto do Observatório Social da Operação Segurança Presente e,
em consequência, fortalecimento e consecução das políticas públicas
e das missões institucionais da SEGOV e da UERJ, para o período
de agosto a dezembro de 2021.</t>
  </si>
  <si>
    <t>0 7.010</t>
  </si>
  <si>
    <t>Desenvolvimento e Implantação de Projetos Habitacionais</t>
  </si>
  <si>
    <t>RESOLUÇÃO CONJUNTA SEINFRA/UERJ Nº. 22 DE 21 DE OUTUBRO DE 2021. PUBLICADA EM 27/10/21. REPUBLICADA EM 09/11/2021</t>
  </si>
  <si>
    <t>Assistência técnica de Habitação de Interesse Social e Melhorias Habitacionais</t>
  </si>
  <si>
    <t>Promoção e Difusão Cultural</t>
  </si>
  <si>
    <t>RESOLUÇÃO CONJUNTA SECEC/UERJ Nº 15, DE 29 DE OUTUBRO DE 2021. PUBLICADA EM 05/11/21</t>
  </si>
  <si>
    <t xml:space="preserve">Programa de Fortalecimento do Artesanato Fluminense visa fomentar o fazer artesão a partir da capacitação dos artesãos - em empreendedorismo, marketing e técnicas do artesanato - produzir a estruturação de feiras de artesanato, além de agir na ativação cultural, em 46 municípios do Estado do Rio de Janeiro. </t>
  </si>
  <si>
    <t>RESOLUÇÃO CONJUNTA SECEC/UERJ Nº 018, DE 02 DE DEZEMBRO DE 2021 PUBLICADA NO DO DE 06/12/2021</t>
  </si>
  <si>
    <t xml:space="preserve">Programa de Acesso à Arte e Gestão Cultural nos Municípios Fluminenses, desempenha, a capacitação e qualificação de gestores e agentes culturais dos municípios pré-selecionados e o desenvolvimento de atividades artísticas culturais nas unidades pré estabelecidas nesse plano de trabalho ou em seu entorno. </t>
  </si>
  <si>
    <t>Reestruturação e Desenvolvimento dos Sistemas de Transporte</t>
  </si>
  <si>
    <t>RESOLUÇÃO CONJUNTA SETRANS/UERJ Nº 139
DE 08 DE NOVEMBRO DE 2021. PUBLICADA EM 17/12/21</t>
  </si>
  <si>
    <t xml:space="preserve">“Projeto de Pesquisa para produção de dados sobre os
sistemas de transporte de passageiros urbanos e de cargas restritos à
Região Metropolitana do Rio de Janeiro visando mecanismos de aprimoramentos institucionais da SETRANS - FASE 1”
</t>
  </si>
  <si>
    <t>Orçamento Executado das Resoluções e Portarias Conjuntas 2021 - R$ 255.080.295</t>
  </si>
  <si>
    <t>Orçamento Executado das Resoluções e Portarias Conjuntas 2021</t>
  </si>
  <si>
    <t>OBS.: O quadro acima não inclui a descentralização da FAPERJ (PROCIÊNCIA;PROATEC e PAPD -PT 2153) nem os PTs de Pessoal, encargos e custeio do HUPE (PTs 2038 e 2682).</t>
  </si>
  <si>
    <t>DESCENTRALIZAÇÕES RECEBIDAS DE OUTROS ÓRGÃOS EM 2021</t>
  </si>
  <si>
    <t>FUNDO ESTADUAL DE SAÚDE - FES - UO 29610</t>
  </si>
  <si>
    <t>Fundação Santa Cabrini - FSC - UO 30410</t>
  </si>
  <si>
    <t>Secretaria de Estado Desenvolvimento Social e de Direitos Humanos - SEDSODH - UO 49010</t>
  </si>
  <si>
    <t>Fundação para a Infância e Adolescência - FIA-RJ - UO 49412 Fundo Estadual de Assistência Social - UO 49650</t>
  </si>
  <si>
    <t>Secretaria de Estado do Ambiente e Sustentabilidade - SEAS - UO 24010  Instituto Estadual do Ambiente - INEA - UO 24320</t>
  </si>
  <si>
    <t>Fundação Leão XIII - UO 49411</t>
  </si>
  <si>
    <t>Fundação Carlos Chagas Filho de Amparo à Pesquisa do Estado do Rio de Janeiro - FAPERJ - UO 40410</t>
  </si>
  <si>
    <t>Fund Centro de Ciênc e Educ Sup à Distância do Estado do Rio de Janeiro - CECIERJ - UO 40460</t>
  </si>
  <si>
    <t>Fundação Departamento de Estradas de Rodagem do Estado do Rio de Janeiro - DER-RJ - UO 53410</t>
  </si>
  <si>
    <t>Secretaria de Estado de Cidades - SECID - UO 53010</t>
  </si>
  <si>
    <t>Secretaria de Estado de Educação - SEEDUC - UO 18010</t>
  </si>
  <si>
    <t>Centro de Tecnologia da Informação e Comunicação do Estado do Rio de Janeiro - PRODERJ - UO 14350</t>
  </si>
  <si>
    <t>Secretaria de Estado de Governo - SEGOV - UO 57010 Secretaria de Estado da Casa Civil - SECC - UO 14010</t>
  </si>
  <si>
    <t>Secretaria de Estado de Infraestrutura e Obras - SEINFRA - UO 07010</t>
  </si>
  <si>
    <t>Secretaria de Estado de Cultura e Economia Criativa - SECEC - UO 15010</t>
  </si>
  <si>
    <t>Secretaria de Estado de Transportes do Rio de Janeiro - SETRANS - UO 03101</t>
  </si>
  <si>
    <t>TOTAL GERAL</t>
  </si>
  <si>
    <t>Em 21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</si>
</sst>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49" fontId="21" fillId="3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0" xfId="0" applyNumberFormat="1" applyBorder="1"/>
    <xf numFmtId="0" fontId="20" fillId="33" borderId="11" xfId="0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20" fillId="33" borderId="12" xfId="0" applyFont="1" applyFill="1" applyBorder="1" applyAlignment="1">
      <alignment horizontal="center" vertical="center" wrapText="1"/>
    </xf>
    <xf numFmtId="0" fontId="23" fillId="0" borderId="12" xfId="0" applyFont="1" applyBorder="1"/>
    <xf numFmtId="164" fontId="23" fillId="0" borderId="12" xfId="0" applyNumberFormat="1" applyFont="1" applyBorder="1"/>
    <xf numFmtId="0" fontId="21" fillId="0" borderId="0" xfId="0" applyFont="1" applyAlignment="1">
      <alignment horizontal="left" vertical="center"/>
    </xf>
    <xf numFmtId="164" fontId="14" fillId="0" borderId="10" xfId="0" applyNumberFormat="1" applyFont="1" applyBorder="1"/>
    <xf numFmtId="0" fontId="23" fillId="34" borderId="12" xfId="0" applyFont="1" applyFill="1" applyBorder="1"/>
    <xf numFmtId="164" fontId="23" fillId="34" borderId="12" xfId="0" applyNumberFormat="1" applyFont="1" applyFill="1" applyBorder="1"/>
    <xf numFmtId="164" fontId="16" fillId="0" borderId="0" xfId="0" applyNumberFormat="1" applyFont="1"/>
    <xf numFmtId="164" fontId="25" fillId="34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0" fillId="0" borderId="12" xfId="0" applyBorder="1"/>
    <xf numFmtId="0" fontId="26" fillId="35" borderId="0" xfId="0" applyFont="1" applyFill="1" applyAlignment="1">
      <alignment horizontal="center" vertical="center" wrapText="1"/>
    </xf>
    <xf numFmtId="0" fontId="26" fillId="35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 vertical="center" wrapText="1"/>
    </xf>
    <xf numFmtId="0" fontId="0" fillId="35" borderId="0" xfId="0" applyFill="1"/>
    <xf numFmtId="0" fontId="29" fillId="0" borderId="0" xfId="0" applyFont="1" applyAlignment="1">
      <alignment horizontal="left" vertical="center"/>
    </xf>
    <xf numFmtId="22" fontId="30" fillId="36" borderId="17" xfId="0" applyNumberFormat="1" applyFont="1" applyFill="1" applyBorder="1" applyAlignment="1">
      <alignment horizontal="right" vertical="center"/>
    </xf>
    <xf numFmtId="0" fontId="26" fillId="37" borderId="12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 wrapText="1"/>
    </xf>
    <xf numFmtId="43" fontId="28" fillId="37" borderId="12" xfId="42" applyFont="1" applyFill="1" applyBorder="1" applyAlignment="1">
      <alignment horizontal="center" vertical="center" wrapText="1"/>
    </xf>
    <xf numFmtId="43" fontId="26" fillId="37" borderId="12" xfId="42" applyFont="1" applyFill="1" applyBorder="1" applyAlignment="1">
      <alignment horizontal="center" vertical="center" wrapText="1"/>
    </xf>
    <xf numFmtId="0" fontId="26" fillId="37" borderId="14" xfId="0" applyFont="1" applyFill="1" applyBorder="1" applyAlignment="1">
      <alignment horizontal="left" vertical="center" wrapText="1"/>
    </xf>
    <xf numFmtId="0" fontId="26" fillId="37" borderId="15" xfId="0" applyFont="1" applyFill="1" applyBorder="1" applyAlignment="1">
      <alignment horizontal="left" vertical="center" wrapText="1"/>
    </xf>
    <xf numFmtId="0" fontId="26" fillId="37" borderId="1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zoomScale="90" zoomScaleNormal="9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1.25" x14ac:dyDescent="0.2"/>
  <cols>
    <col min="1" max="1" width="9.140625" style="1"/>
    <col min="2" max="2" width="20.140625" style="1" customWidth="1"/>
    <col min="3" max="3" width="48.85546875" style="2" customWidth="1"/>
    <col min="4" max="4" width="63" style="1" customWidth="1"/>
    <col min="5" max="5" width="24.5703125" style="7" customWidth="1"/>
    <col min="6" max="6" width="25.140625" style="7" customWidth="1"/>
    <col min="7" max="7" width="22.7109375" style="7" customWidth="1"/>
    <col min="8" max="8" width="9.140625" style="3"/>
    <col min="9" max="9" width="15.28515625" style="3" bestFit="1" customWidth="1"/>
    <col min="10" max="16384" width="9.140625" style="3"/>
  </cols>
  <sheetData>
    <row r="1" spans="1:7" ht="24.75" customHeight="1" x14ac:dyDescent="0.2">
      <c r="E1" s="27">
        <f>SUBTOTAL(9,E4:E96)</f>
        <v>1075016736.6600003</v>
      </c>
      <c r="F1" s="27">
        <f>SUBTOTAL(9,F4:F96)</f>
        <v>899671891.12000024</v>
      </c>
      <c r="G1" s="27">
        <f>SUBTOTAL(9,G4:G96)</f>
        <v>744987665.41000009</v>
      </c>
    </row>
    <row r="3" spans="1:7" ht="33.75" x14ac:dyDescent="0.2">
      <c r="A3" s="12" t="s">
        <v>17</v>
      </c>
      <c r="B3" s="13" t="s">
        <v>18</v>
      </c>
      <c r="C3" s="14" t="s">
        <v>19</v>
      </c>
      <c r="D3" s="13" t="s">
        <v>20</v>
      </c>
      <c r="E3" s="12" t="s">
        <v>21</v>
      </c>
      <c r="F3" s="12" t="s">
        <v>22</v>
      </c>
      <c r="G3" s="12" t="s">
        <v>23</v>
      </c>
    </row>
    <row r="4" spans="1:7" ht="90" x14ac:dyDescent="0.2">
      <c r="A4" s="8">
        <v>29610</v>
      </c>
      <c r="B4" s="9" t="s">
        <v>24</v>
      </c>
      <c r="C4" s="10" t="s">
        <v>25</v>
      </c>
      <c r="D4" s="9" t="s">
        <v>26</v>
      </c>
      <c r="E4" s="11">
        <v>241716538</v>
      </c>
      <c r="F4" s="11">
        <v>240794824</v>
      </c>
      <c r="G4" s="11">
        <v>240392988.66999999</v>
      </c>
    </row>
    <row r="5" spans="1:7" ht="90" x14ac:dyDescent="0.2">
      <c r="A5" s="8">
        <v>29610</v>
      </c>
      <c r="B5" s="9" t="s">
        <v>24</v>
      </c>
      <c r="C5" s="10" t="s">
        <v>25</v>
      </c>
      <c r="D5" s="9" t="s">
        <v>26</v>
      </c>
      <c r="E5" s="11">
        <v>54227483</v>
      </c>
      <c r="F5" s="11">
        <v>53608943</v>
      </c>
      <c r="G5" s="11">
        <v>53489565.5</v>
      </c>
    </row>
    <row r="6" spans="1:7" ht="90" x14ac:dyDescent="0.2">
      <c r="A6" s="8">
        <v>29610</v>
      </c>
      <c r="B6" s="9" t="s">
        <v>24</v>
      </c>
      <c r="C6" s="10" t="s">
        <v>25</v>
      </c>
      <c r="D6" s="9" t="s">
        <v>26</v>
      </c>
      <c r="E6" s="11">
        <v>24157143</v>
      </c>
      <c r="F6" s="11">
        <v>24157143</v>
      </c>
      <c r="G6" s="11">
        <v>24071576.32</v>
      </c>
    </row>
    <row r="7" spans="1:7" ht="33.75" x14ac:dyDescent="0.2">
      <c r="A7" s="8">
        <v>29610</v>
      </c>
      <c r="B7" s="9" t="s">
        <v>27</v>
      </c>
      <c r="C7" s="10" t="s">
        <v>28</v>
      </c>
      <c r="D7" s="9" t="s">
        <v>29</v>
      </c>
      <c r="E7" s="11">
        <v>143924071</v>
      </c>
      <c r="F7" s="11">
        <v>143924071</v>
      </c>
      <c r="G7" s="11">
        <v>142050595.60000002</v>
      </c>
    </row>
    <row r="8" spans="1:7" ht="315" x14ac:dyDescent="0.2">
      <c r="A8" s="8">
        <v>29610</v>
      </c>
      <c r="B8" s="9" t="s">
        <v>30</v>
      </c>
      <c r="C8" s="9" t="s">
        <v>31</v>
      </c>
      <c r="D8" s="9" t="s">
        <v>32</v>
      </c>
      <c r="E8" s="11">
        <v>57070747.539999992</v>
      </c>
      <c r="F8" s="11">
        <v>48472732.460000001</v>
      </c>
      <c r="G8" s="11">
        <v>47517573.649999999</v>
      </c>
    </row>
    <row r="9" spans="1:7" ht="292.5" x14ac:dyDescent="0.2">
      <c r="A9" s="8">
        <v>29610</v>
      </c>
      <c r="B9" s="9" t="s">
        <v>30</v>
      </c>
      <c r="C9" s="9" t="s">
        <v>33</v>
      </c>
      <c r="D9" s="9" t="s">
        <v>34</v>
      </c>
      <c r="E9" s="11">
        <v>1536700</v>
      </c>
      <c r="F9" s="11">
        <v>1490720</v>
      </c>
      <c r="G9" s="11">
        <v>1374560</v>
      </c>
    </row>
    <row r="10" spans="1:7" ht="56.25" x14ac:dyDescent="0.2">
      <c r="A10" s="8">
        <v>29610</v>
      </c>
      <c r="B10" s="9" t="s">
        <v>35</v>
      </c>
      <c r="C10" s="10" t="s">
        <v>36</v>
      </c>
      <c r="D10" s="9" t="s">
        <v>37</v>
      </c>
      <c r="E10" s="11">
        <v>767978.16</v>
      </c>
      <c r="F10" s="11">
        <v>767978.16</v>
      </c>
      <c r="G10" s="11">
        <v>733019.44</v>
      </c>
    </row>
    <row r="11" spans="1:7" ht="33.75" x14ac:dyDescent="0.2">
      <c r="A11" s="8">
        <v>29610</v>
      </c>
      <c r="B11" s="9" t="s">
        <v>38</v>
      </c>
      <c r="C11" s="10" t="s">
        <v>39</v>
      </c>
      <c r="D11" s="9" t="s">
        <v>40</v>
      </c>
      <c r="E11" s="11">
        <v>3621628.3</v>
      </c>
      <c r="F11" s="11">
        <v>3621628.3</v>
      </c>
      <c r="G11" s="11">
        <v>3532859.93</v>
      </c>
    </row>
    <row r="12" spans="1:7" ht="135" x14ac:dyDescent="0.2">
      <c r="A12" s="8">
        <v>29610</v>
      </c>
      <c r="B12" s="9" t="s">
        <v>30</v>
      </c>
      <c r="C12" s="10" t="s">
        <v>41</v>
      </c>
      <c r="D12" s="9" t="s">
        <v>42</v>
      </c>
      <c r="E12" s="11">
        <v>1438500</v>
      </c>
      <c r="F12" s="11">
        <v>1438500</v>
      </c>
      <c r="G12" s="11">
        <v>1415360</v>
      </c>
    </row>
    <row r="13" spans="1:7" ht="112.5" x14ac:dyDescent="0.2">
      <c r="A13" s="8">
        <v>29610</v>
      </c>
      <c r="B13" s="9" t="s">
        <v>43</v>
      </c>
      <c r="C13" s="10" t="s">
        <v>44</v>
      </c>
      <c r="D13" s="9" t="s">
        <v>45</v>
      </c>
      <c r="E13" s="11">
        <v>2761093.98</v>
      </c>
      <c r="F13" s="11">
        <v>2761093.98</v>
      </c>
      <c r="G13" s="11">
        <v>2761093.98</v>
      </c>
    </row>
    <row r="14" spans="1:7" ht="67.5" x14ac:dyDescent="0.2">
      <c r="A14" s="8">
        <v>29610</v>
      </c>
      <c r="B14" s="9" t="s">
        <v>30</v>
      </c>
      <c r="C14" s="10" t="s">
        <v>46</v>
      </c>
      <c r="D14" s="9" t="s">
        <v>47</v>
      </c>
      <c r="E14" s="11">
        <v>10000000</v>
      </c>
      <c r="F14" s="11">
        <v>10000000</v>
      </c>
      <c r="G14" s="11">
        <v>296085.34000000003</v>
      </c>
    </row>
    <row r="15" spans="1:7" ht="123.75" x14ac:dyDescent="0.2">
      <c r="A15" s="8">
        <v>29610</v>
      </c>
      <c r="B15" s="9" t="s">
        <v>30</v>
      </c>
      <c r="C15" s="10" t="s">
        <v>48</v>
      </c>
      <c r="D15" s="9" t="s">
        <v>49</v>
      </c>
      <c r="E15" s="11">
        <v>4670574.0199999996</v>
      </c>
      <c r="F15" s="11">
        <v>4670574.0199999996</v>
      </c>
      <c r="G15" s="11">
        <v>4575808.08</v>
      </c>
    </row>
    <row r="16" spans="1:7" ht="146.25" x14ac:dyDescent="0.2">
      <c r="A16" s="8">
        <v>29610</v>
      </c>
      <c r="B16" s="9" t="s">
        <v>50</v>
      </c>
      <c r="C16" s="10" t="s">
        <v>51</v>
      </c>
      <c r="D16" s="9" t="s">
        <v>52</v>
      </c>
      <c r="E16" s="11">
        <v>3780000</v>
      </c>
      <c r="F16" s="11">
        <v>3780000</v>
      </c>
      <c r="G16" s="11">
        <v>3690084.21</v>
      </c>
    </row>
    <row r="17" spans="1:7" ht="202.5" x14ac:dyDescent="0.2">
      <c r="A17" s="8">
        <v>29610</v>
      </c>
      <c r="B17" s="9" t="s">
        <v>53</v>
      </c>
      <c r="C17" s="9" t="s">
        <v>54</v>
      </c>
      <c r="D17" s="9" t="s">
        <v>55</v>
      </c>
      <c r="E17" s="11">
        <v>8525072.870000001</v>
      </c>
      <c r="F17" s="11">
        <v>8525072.870000001</v>
      </c>
      <c r="G17" s="11">
        <v>8094905.2699999996</v>
      </c>
    </row>
    <row r="18" spans="1:7" ht="123.75" x14ac:dyDescent="0.2">
      <c r="A18" s="8">
        <v>29610</v>
      </c>
      <c r="B18" s="9" t="s">
        <v>30</v>
      </c>
      <c r="C18" s="10" t="s">
        <v>56</v>
      </c>
      <c r="D18" s="9" t="s">
        <v>57</v>
      </c>
      <c r="E18" s="11">
        <v>4919376</v>
      </c>
      <c r="F18" s="11">
        <v>4919376</v>
      </c>
      <c r="G18" s="11">
        <v>4338193.46</v>
      </c>
    </row>
    <row r="19" spans="1:7" ht="112.5" x14ac:dyDescent="0.2">
      <c r="A19" s="8">
        <v>29610</v>
      </c>
      <c r="B19" s="9" t="s">
        <v>30</v>
      </c>
      <c r="C19" s="10" t="s">
        <v>58</v>
      </c>
      <c r="D19" s="9" t="s">
        <v>59</v>
      </c>
      <c r="E19" s="11">
        <v>1642756.25</v>
      </c>
      <c r="F19" s="11">
        <v>1642756.25</v>
      </c>
      <c r="G19" s="11">
        <v>1640144.43</v>
      </c>
    </row>
    <row r="20" spans="1:7" ht="123.75" x14ac:dyDescent="0.2">
      <c r="A20" s="8">
        <v>29610</v>
      </c>
      <c r="B20" s="9" t="s">
        <v>30</v>
      </c>
      <c r="C20" s="10" t="s">
        <v>60</v>
      </c>
      <c r="D20" s="9" t="s">
        <v>61</v>
      </c>
      <c r="E20" s="11">
        <v>2833215</v>
      </c>
      <c r="F20" s="11">
        <v>2833215</v>
      </c>
      <c r="G20" s="11">
        <v>2823627.5</v>
      </c>
    </row>
    <row r="21" spans="1:7" ht="123.75" x14ac:dyDescent="0.2">
      <c r="A21" s="8">
        <v>29610</v>
      </c>
      <c r="B21" s="9" t="s">
        <v>30</v>
      </c>
      <c r="C21" s="10" t="s">
        <v>62</v>
      </c>
      <c r="D21" s="9" t="s">
        <v>63</v>
      </c>
      <c r="E21" s="11">
        <v>7948080</v>
      </c>
      <c r="F21" s="11">
        <v>7948080</v>
      </c>
      <c r="G21" s="11">
        <v>7164634.9199999999</v>
      </c>
    </row>
    <row r="22" spans="1:7" ht="123.75" x14ac:dyDescent="0.2">
      <c r="A22" s="8">
        <v>29610</v>
      </c>
      <c r="B22" s="9" t="s">
        <v>30</v>
      </c>
      <c r="C22" s="10" t="s">
        <v>64</v>
      </c>
      <c r="D22" s="9" t="s">
        <v>65</v>
      </c>
      <c r="E22" s="11">
        <v>4472247.4800000004</v>
      </c>
      <c r="F22" s="11">
        <v>4472247.4800000004</v>
      </c>
      <c r="G22" s="11">
        <v>4367805.7</v>
      </c>
    </row>
    <row r="23" spans="1:7" ht="123.75" x14ac:dyDescent="0.2">
      <c r="A23" s="8">
        <v>29610</v>
      </c>
      <c r="B23" s="9" t="s">
        <v>30</v>
      </c>
      <c r="C23" s="10" t="s">
        <v>66</v>
      </c>
      <c r="D23" s="9" t="s">
        <v>67</v>
      </c>
      <c r="E23" s="11">
        <v>1560174</v>
      </c>
      <c r="F23" s="11">
        <v>1560174</v>
      </c>
      <c r="G23" s="11">
        <v>1553885</v>
      </c>
    </row>
    <row r="24" spans="1:7" ht="180" x14ac:dyDescent="0.2">
      <c r="A24" s="8">
        <v>29610</v>
      </c>
      <c r="B24" s="9" t="s">
        <v>30</v>
      </c>
      <c r="C24" s="9" t="s">
        <v>68</v>
      </c>
      <c r="D24" s="9" t="s">
        <v>69</v>
      </c>
      <c r="E24" s="11">
        <v>2274194</v>
      </c>
      <c r="F24" s="11">
        <v>2274194</v>
      </c>
      <c r="G24" s="11">
        <v>2100426.5</v>
      </c>
    </row>
    <row r="25" spans="1:7" ht="112.5" x14ac:dyDescent="0.2">
      <c r="A25" s="8">
        <v>29610</v>
      </c>
      <c r="B25" s="9" t="s">
        <v>30</v>
      </c>
      <c r="C25" s="10" t="s">
        <v>70</v>
      </c>
      <c r="D25" s="9" t="s">
        <v>71</v>
      </c>
      <c r="E25" s="11">
        <v>13104000</v>
      </c>
      <c r="F25" s="11">
        <v>13104000</v>
      </c>
      <c r="G25" s="11">
        <v>10895187.389999999</v>
      </c>
    </row>
    <row r="26" spans="1:7" ht="112.5" x14ac:dyDescent="0.2">
      <c r="A26" s="8">
        <v>29610</v>
      </c>
      <c r="B26" s="9" t="s">
        <v>30</v>
      </c>
      <c r="C26" s="10" t="s">
        <v>72</v>
      </c>
      <c r="D26" s="9" t="s">
        <v>73</v>
      </c>
      <c r="E26" s="11">
        <v>1265962.5</v>
      </c>
      <c r="F26" s="11">
        <v>1265962.5</v>
      </c>
      <c r="G26" s="11">
        <v>1080316</v>
      </c>
    </row>
    <row r="27" spans="1:7" ht="112.5" x14ac:dyDescent="0.2">
      <c r="A27" s="8">
        <v>29610</v>
      </c>
      <c r="B27" s="9" t="s">
        <v>30</v>
      </c>
      <c r="C27" s="10" t="s">
        <v>74</v>
      </c>
      <c r="D27" s="9" t="s">
        <v>75</v>
      </c>
      <c r="E27" s="11">
        <v>990990</v>
      </c>
      <c r="F27" s="11">
        <v>990990</v>
      </c>
      <c r="G27" s="11">
        <v>983890</v>
      </c>
    </row>
    <row r="28" spans="1:7" ht="123.75" x14ac:dyDescent="0.2">
      <c r="A28" s="8">
        <v>29610</v>
      </c>
      <c r="B28" s="9" t="s">
        <v>30</v>
      </c>
      <c r="C28" s="10" t="s">
        <v>76</v>
      </c>
      <c r="D28" s="9" t="s">
        <v>77</v>
      </c>
      <c r="E28" s="11">
        <v>1664899.5</v>
      </c>
      <c r="F28" s="11">
        <v>1664899.5</v>
      </c>
      <c r="G28" s="11">
        <v>825446</v>
      </c>
    </row>
    <row r="29" spans="1:7" ht="123.75" x14ac:dyDescent="0.2">
      <c r="A29" s="8">
        <v>29610</v>
      </c>
      <c r="B29" s="9" t="s">
        <v>30</v>
      </c>
      <c r="C29" s="10" t="s">
        <v>78</v>
      </c>
      <c r="D29" s="9" t="s">
        <v>79</v>
      </c>
      <c r="E29" s="11">
        <v>1381033.5</v>
      </c>
      <c r="F29" s="11">
        <v>1381033.5</v>
      </c>
      <c r="G29" s="11">
        <v>1363907.5</v>
      </c>
    </row>
    <row r="30" spans="1:7" ht="123.75" x14ac:dyDescent="0.2">
      <c r="A30" s="8">
        <v>29610</v>
      </c>
      <c r="B30" s="9" t="s">
        <v>30</v>
      </c>
      <c r="C30" s="10" t="s">
        <v>80</v>
      </c>
      <c r="D30" s="9" t="s">
        <v>81</v>
      </c>
      <c r="E30" s="11">
        <v>3999534</v>
      </c>
      <c r="F30" s="11">
        <v>3999534</v>
      </c>
      <c r="G30" s="11">
        <v>3982036.5</v>
      </c>
    </row>
    <row r="31" spans="1:7" ht="168.75" x14ac:dyDescent="0.2">
      <c r="A31" s="8">
        <v>29610</v>
      </c>
      <c r="B31" s="9" t="s">
        <v>30</v>
      </c>
      <c r="C31" s="9" t="s">
        <v>82</v>
      </c>
      <c r="D31" s="9" t="s">
        <v>83</v>
      </c>
      <c r="E31" s="11">
        <v>5740118</v>
      </c>
      <c r="F31" s="11">
        <v>5740118</v>
      </c>
      <c r="G31" s="11">
        <v>5465460.7000000002</v>
      </c>
    </row>
    <row r="32" spans="1:7" ht="168.75" x14ac:dyDescent="0.2">
      <c r="A32" s="8">
        <v>29610</v>
      </c>
      <c r="B32" s="9" t="s">
        <v>84</v>
      </c>
      <c r="C32" s="10" t="s">
        <v>85</v>
      </c>
      <c r="D32" s="9" t="s">
        <v>86</v>
      </c>
      <c r="E32" s="11">
        <v>3244983.8400000003</v>
      </c>
      <c r="F32" s="11">
        <v>3244983.84</v>
      </c>
      <c r="G32" s="11">
        <v>2727364.6199999996</v>
      </c>
    </row>
    <row r="33" spans="1:7" ht="213.75" x14ac:dyDescent="0.2">
      <c r="A33" s="8">
        <v>29610</v>
      </c>
      <c r="B33" s="9" t="s">
        <v>30</v>
      </c>
      <c r="C33" s="9" t="s">
        <v>87</v>
      </c>
      <c r="D33" s="9" t="s">
        <v>88</v>
      </c>
      <c r="E33" s="11">
        <v>27387450</v>
      </c>
      <c r="F33" s="11">
        <v>27387450</v>
      </c>
      <c r="G33" s="11">
        <v>24266335.219999999</v>
      </c>
    </row>
    <row r="34" spans="1:7" ht="101.25" x14ac:dyDescent="0.2">
      <c r="A34" s="8">
        <v>29610</v>
      </c>
      <c r="B34" s="9" t="s">
        <v>89</v>
      </c>
      <c r="C34" s="10" t="s">
        <v>90</v>
      </c>
      <c r="D34" s="9" t="s">
        <v>91</v>
      </c>
      <c r="E34" s="11">
        <v>52300</v>
      </c>
      <c r="F34" s="11">
        <v>52300</v>
      </c>
      <c r="G34" s="11">
        <v>41485.5</v>
      </c>
    </row>
    <row r="35" spans="1:7" ht="56.25" x14ac:dyDescent="0.2">
      <c r="A35" s="8">
        <v>29610</v>
      </c>
      <c r="B35" s="9" t="s">
        <v>89</v>
      </c>
      <c r="C35" s="10" t="s">
        <v>92</v>
      </c>
      <c r="D35" s="9" t="s">
        <v>93</v>
      </c>
      <c r="E35" s="11">
        <v>10800</v>
      </c>
      <c r="F35" s="11">
        <v>10800</v>
      </c>
      <c r="G35" s="11">
        <v>5330</v>
      </c>
    </row>
    <row r="36" spans="1:7" ht="78.75" x14ac:dyDescent="0.2">
      <c r="A36" s="8">
        <v>29610</v>
      </c>
      <c r="B36" s="9" t="s">
        <v>30</v>
      </c>
      <c r="C36" s="10" t="s">
        <v>94</v>
      </c>
      <c r="D36" s="9" t="s">
        <v>95</v>
      </c>
      <c r="E36" s="11">
        <v>17312518.02</v>
      </c>
      <c r="F36" s="11">
        <v>9425007.2100000009</v>
      </c>
      <c r="G36" s="11">
        <v>6934136.5799999991</v>
      </c>
    </row>
    <row r="37" spans="1:7" ht="45" x14ac:dyDescent="0.2">
      <c r="A37" s="8">
        <v>29610</v>
      </c>
      <c r="B37" s="9" t="s">
        <v>96</v>
      </c>
      <c r="C37" s="10" t="s">
        <v>97</v>
      </c>
      <c r="D37" s="9" t="s">
        <v>98</v>
      </c>
      <c r="E37" s="11">
        <v>1613200</v>
      </c>
      <c r="F37" s="11">
        <v>1613200</v>
      </c>
      <c r="G37" s="11">
        <v>982060</v>
      </c>
    </row>
    <row r="38" spans="1:7" ht="33.75" x14ac:dyDescent="0.2">
      <c r="A38" s="8">
        <v>29610</v>
      </c>
      <c r="B38" s="9" t="s">
        <v>89</v>
      </c>
      <c r="C38" s="10" t="s">
        <v>99</v>
      </c>
      <c r="D38" s="9" t="s">
        <v>100</v>
      </c>
      <c r="E38" s="11">
        <v>847968</v>
      </c>
      <c r="F38" s="11">
        <v>847968</v>
      </c>
      <c r="G38" s="11">
        <v>812689.84</v>
      </c>
    </row>
    <row r="39" spans="1:7" ht="22.5" x14ac:dyDescent="0.2">
      <c r="A39" s="8">
        <v>29610</v>
      </c>
      <c r="B39" s="9" t="s">
        <v>89</v>
      </c>
      <c r="C39" s="10" t="s">
        <v>101</v>
      </c>
      <c r="D39" s="9" t="s">
        <v>102</v>
      </c>
      <c r="E39" s="11">
        <v>112500</v>
      </c>
      <c r="F39" s="11">
        <v>112500</v>
      </c>
      <c r="G39" s="11">
        <v>6050</v>
      </c>
    </row>
    <row r="40" spans="1:7" ht="22.5" x14ac:dyDescent="0.2">
      <c r="A40" s="8">
        <v>29610</v>
      </c>
      <c r="B40" s="9" t="s">
        <v>89</v>
      </c>
      <c r="C40" s="10" t="s">
        <v>103</v>
      </c>
      <c r="D40" s="9" t="s">
        <v>104</v>
      </c>
      <c r="E40" s="11">
        <v>146531</v>
      </c>
      <c r="F40" s="11">
        <v>146531</v>
      </c>
      <c r="G40" s="11">
        <v>0</v>
      </c>
    </row>
    <row r="41" spans="1:7" ht="33.75" x14ac:dyDescent="0.2">
      <c r="A41" s="8">
        <v>29610</v>
      </c>
      <c r="B41" s="9" t="s">
        <v>105</v>
      </c>
      <c r="C41" s="10" t="s">
        <v>106</v>
      </c>
      <c r="D41" s="9" t="s">
        <v>107</v>
      </c>
      <c r="E41" s="11">
        <v>75661.3</v>
      </c>
      <c r="F41" s="11">
        <v>75661.3</v>
      </c>
      <c r="G41" s="11">
        <v>70556.2</v>
      </c>
    </row>
    <row r="42" spans="1:7" ht="33.75" x14ac:dyDescent="0.2">
      <c r="A42" s="8">
        <v>29610</v>
      </c>
      <c r="B42" s="9" t="s">
        <v>108</v>
      </c>
      <c r="C42" s="10" t="s">
        <v>109</v>
      </c>
      <c r="D42" s="9" t="s">
        <v>110</v>
      </c>
      <c r="E42" s="11">
        <v>226149</v>
      </c>
      <c r="F42" s="11">
        <v>226149</v>
      </c>
      <c r="G42" s="11">
        <v>221529</v>
      </c>
    </row>
    <row r="43" spans="1:7" ht="146.25" x14ac:dyDescent="0.2">
      <c r="A43" s="8">
        <v>29610</v>
      </c>
      <c r="B43" s="9" t="s">
        <v>111</v>
      </c>
      <c r="C43" s="10" t="s">
        <v>112</v>
      </c>
      <c r="D43" s="9" t="s">
        <v>113</v>
      </c>
      <c r="E43" s="11">
        <v>939928</v>
      </c>
      <c r="F43" s="11">
        <v>939928</v>
      </c>
      <c r="G43" s="11">
        <v>248740.5</v>
      </c>
    </row>
    <row r="44" spans="1:7" ht="56.25" x14ac:dyDescent="0.2">
      <c r="A44" s="8">
        <v>29610</v>
      </c>
      <c r="B44" s="9" t="s">
        <v>30</v>
      </c>
      <c r="C44" s="10" t="s">
        <v>114</v>
      </c>
      <c r="D44" s="9" t="s">
        <v>115</v>
      </c>
      <c r="E44" s="11">
        <v>2645000</v>
      </c>
      <c r="F44" s="11">
        <v>2645000</v>
      </c>
      <c r="G44" s="11">
        <v>2645000</v>
      </c>
    </row>
    <row r="45" spans="1:7" ht="258.75" x14ac:dyDescent="0.2">
      <c r="A45" s="8">
        <v>30410</v>
      </c>
      <c r="B45" s="9" t="s">
        <v>116</v>
      </c>
      <c r="C45" s="9" t="s">
        <v>117</v>
      </c>
      <c r="D45" s="9" t="s">
        <v>118</v>
      </c>
      <c r="E45" s="11">
        <v>5327800</v>
      </c>
      <c r="F45" s="11">
        <v>5327800</v>
      </c>
      <c r="G45" s="11">
        <v>5327799.9999999991</v>
      </c>
    </row>
    <row r="46" spans="1:7" ht="33.75" x14ac:dyDescent="0.2">
      <c r="A46" s="8">
        <v>49010</v>
      </c>
      <c r="B46" s="9" t="s">
        <v>119</v>
      </c>
      <c r="C46" s="10" t="s">
        <v>120</v>
      </c>
      <c r="D46" s="9" t="s">
        <v>121</v>
      </c>
      <c r="E46" s="11">
        <v>423330</v>
      </c>
      <c r="F46" s="11">
        <v>423330</v>
      </c>
      <c r="G46" s="11">
        <v>423330</v>
      </c>
    </row>
    <row r="47" spans="1:7" ht="33.75" x14ac:dyDescent="0.2">
      <c r="A47" s="8">
        <v>49010</v>
      </c>
      <c r="B47" s="9" t="s">
        <v>119</v>
      </c>
      <c r="C47" s="10" t="s">
        <v>122</v>
      </c>
      <c r="D47" s="9" t="s">
        <v>121</v>
      </c>
      <c r="E47" s="11">
        <v>3026670</v>
      </c>
      <c r="F47" s="11">
        <v>2983274.94</v>
      </c>
      <c r="G47" s="11">
        <v>2983274.94</v>
      </c>
    </row>
    <row r="48" spans="1:7" ht="33.75" x14ac:dyDescent="0.2">
      <c r="A48" s="8">
        <v>49010</v>
      </c>
      <c r="B48" s="9" t="s">
        <v>119</v>
      </c>
      <c r="C48" s="10" t="s">
        <v>123</v>
      </c>
      <c r="D48" s="9" t="s">
        <v>121</v>
      </c>
      <c r="E48" s="11">
        <v>2000000</v>
      </c>
      <c r="F48" s="11">
        <v>2000000</v>
      </c>
      <c r="G48" s="11">
        <v>548453.31000000006</v>
      </c>
    </row>
    <row r="49" spans="1:7" ht="33.75" x14ac:dyDescent="0.2">
      <c r="A49" s="8">
        <v>49010</v>
      </c>
      <c r="B49" s="9" t="s">
        <v>124</v>
      </c>
      <c r="C49" s="10" t="s">
        <v>125</v>
      </c>
      <c r="D49" s="9" t="s">
        <v>126</v>
      </c>
      <c r="E49" s="11">
        <v>5000000</v>
      </c>
      <c r="F49" s="11">
        <v>5000000</v>
      </c>
      <c r="G49" s="11">
        <v>769332.52</v>
      </c>
    </row>
    <row r="50" spans="1:7" ht="33.75" x14ac:dyDescent="0.2">
      <c r="A50" s="8">
        <v>49010</v>
      </c>
      <c r="B50" s="9" t="s">
        <v>124</v>
      </c>
      <c r="C50" s="10" t="s">
        <v>127</v>
      </c>
      <c r="D50" s="9" t="s">
        <v>128</v>
      </c>
      <c r="E50" s="11">
        <v>1800000</v>
      </c>
      <c r="F50" s="11">
        <v>1800000</v>
      </c>
      <c r="G50" s="11">
        <v>856813.1</v>
      </c>
    </row>
    <row r="51" spans="1:7" ht="33.75" x14ac:dyDescent="0.2">
      <c r="A51" s="8">
        <v>49412</v>
      </c>
      <c r="B51" s="9" t="s">
        <v>129</v>
      </c>
      <c r="C51" s="10" t="s">
        <v>130</v>
      </c>
      <c r="D51" s="9" t="s">
        <v>131</v>
      </c>
      <c r="E51" s="11">
        <v>3841577.72</v>
      </c>
      <c r="F51" s="11">
        <v>3018334.8</v>
      </c>
      <c r="G51" s="11">
        <v>2998634.89</v>
      </c>
    </row>
    <row r="52" spans="1:7" ht="33.75" x14ac:dyDescent="0.2">
      <c r="A52" s="8">
        <v>49650</v>
      </c>
      <c r="B52" s="9" t="s">
        <v>132</v>
      </c>
      <c r="C52" s="10" t="s">
        <v>133</v>
      </c>
      <c r="D52" s="9" t="s">
        <v>134</v>
      </c>
      <c r="E52" s="11">
        <v>2710602.12</v>
      </c>
      <c r="F52" s="11">
        <v>2710602.12</v>
      </c>
      <c r="G52" s="11">
        <v>1829767.8199999998</v>
      </c>
    </row>
    <row r="53" spans="1:7" ht="33.75" x14ac:dyDescent="0.2">
      <c r="A53" s="8">
        <v>49412</v>
      </c>
      <c r="B53" s="9" t="s">
        <v>135</v>
      </c>
      <c r="C53" s="10" t="s">
        <v>133</v>
      </c>
      <c r="D53" s="9" t="s">
        <v>134</v>
      </c>
      <c r="E53" s="11">
        <v>2710602.12</v>
      </c>
      <c r="F53" s="11">
        <v>2710602.12</v>
      </c>
      <c r="G53" s="11">
        <v>2610602.12</v>
      </c>
    </row>
    <row r="54" spans="1:7" ht="33.75" x14ac:dyDescent="0.2">
      <c r="A54" s="8">
        <v>49412</v>
      </c>
      <c r="B54" s="9" t="s">
        <v>135</v>
      </c>
      <c r="C54" s="10" t="s">
        <v>136</v>
      </c>
      <c r="D54" s="9" t="s">
        <v>134</v>
      </c>
      <c r="E54" s="11">
        <v>2200308.84</v>
      </c>
      <c r="F54" s="11">
        <v>2200308.84</v>
      </c>
      <c r="G54" s="11">
        <v>1544393.6100000003</v>
      </c>
    </row>
    <row r="55" spans="1:7" ht="56.25" x14ac:dyDescent="0.2">
      <c r="A55" s="8">
        <v>24010</v>
      </c>
      <c r="B55" s="9" t="s">
        <v>137</v>
      </c>
      <c r="C55" s="10" t="s">
        <v>138</v>
      </c>
      <c r="D55" s="9" t="s">
        <v>139</v>
      </c>
      <c r="E55" s="11">
        <v>4400000</v>
      </c>
      <c r="F55" s="11">
        <v>4253562.25</v>
      </c>
      <c r="G55" s="11">
        <v>4253562.21</v>
      </c>
    </row>
    <row r="56" spans="1:7" ht="33.75" x14ac:dyDescent="0.2">
      <c r="A56" s="8">
        <v>24010</v>
      </c>
      <c r="B56" s="9" t="s">
        <v>140</v>
      </c>
      <c r="C56" s="10" t="s">
        <v>141</v>
      </c>
      <c r="D56" s="9" t="s">
        <v>142</v>
      </c>
      <c r="E56" s="11">
        <v>30000</v>
      </c>
      <c r="F56" s="11">
        <v>30000</v>
      </c>
      <c r="G56" s="11">
        <v>30000</v>
      </c>
    </row>
    <row r="57" spans="1:7" ht="33.75" x14ac:dyDescent="0.2">
      <c r="A57" s="8">
        <v>24320</v>
      </c>
      <c r="B57" s="9" t="s">
        <v>143</v>
      </c>
      <c r="C57" s="10" t="s">
        <v>141</v>
      </c>
      <c r="D57" s="9" t="s">
        <v>142</v>
      </c>
      <c r="E57" s="11">
        <v>230000</v>
      </c>
      <c r="F57" s="11">
        <v>230000</v>
      </c>
      <c r="G57" s="11">
        <v>225061.76000000001</v>
      </c>
    </row>
    <row r="58" spans="1:7" ht="33.75" x14ac:dyDescent="0.2">
      <c r="A58" s="8">
        <v>24320</v>
      </c>
      <c r="B58" s="9" t="s">
        <v>143</v>
      </c>
      <c r="C58" s="10" t="s">
        <v>141</v>
      </c>
      <c r="D58" s="9" t="s">
        <v>142</v>
      </c>
      <c r="E58" s="11">
        <v>37344.51</v>
      </c>
      <c r="F58" s="11">
        <v>37344.51</v>
      </c>
      <c r="G58" s="11">
        <v>37344.51</v>
      </c>
    </row>
    <row r="59" spans="1:7" ht="33.75" x14ac:dyDescent="0.2">
      <c r="A59" s="8">
        <v>24320</v>
      </c>
      <c r="B59" s="9" t="s">
        <v>140</v>
      </c>
      <c r="C59" s="10" t="s">
        <v>144</v>
      </c>
      <c r="D59" s="9" t="s">
        <v>142</v>
      </c>
      <c r="E59" s="11">
        <v>282000</v>
      </c>
      <c r="F59" s="11">
        <v>282000</v>
      </c>
      <c r="G59" s="11">
        <v>253543.99</v>
      </c>
    </row>
    <row r="60" spans="1:7" ht="22.5" x14ac:dyDescent="0.2">
      <c r="A60" s="8">
        <v>24010</v>
      </c>
      <c r="B60" s="9" t="s">
        <v>145</v>
      </c>
      <c r="C60" s="10" t="s">
        <v>146</v>
      </c>
      <c r="D60" s="9" t="s">
        <v>147</v>
      </c>
      <c r="E60" s="11">
        <v>36330</v>
      </c>
      <c r="F60" s="11">
        <v>36330</v>
      </c>
      <c r="G60" s="11">
        <v>33757.5</v>
      </c>
    </row>
    <row r="61" spans="1:7" ht="33.75" x14ac:dyDescent="0.2">
      <c r="A61" s="8">
        <v>49411</v>
      </c>
      <c r="B61" s="9" t="s">
        <v>148</v>
      </c>
      <c r="C61" s="10" t="s">
        <v>149</v>
      </c>
      <c r="D61" s="9" t="s">
        <v>150</v>
      </c>
      <c r="E61" s="11">
        <v>1868872.2</v>
      </c>
      <c r="F61" s="11">
        <v>1844996.9600000002</v>
      </c>
      <c r="G61" s="11">
        <v>1844996.9600000002</v>
      </c>
    </row>
    <row r="62" spans="1:7" ht="33.75" x14ac:dyDescent="0.2">
      <c r="A62" s="8">
        <v>49411</v>
      </c>
      <c r="B62" s="9" t="s">
        <v>148</v>
      </c>
      <c r="C62" s="10" t="s">
        <v>151</v>
      </c>
      <c r="D62" s="9" t="s">
        <v>152</v>
      </c>
      <c r="E62" s="11">
        <v>233291.4</v>
      </c>
      <c r="F62" s="11">
        <v>233291.4</v>
      </c>
      <c r="G62" s="11">
        <v>100711</v>
      </c>
    </row>
    <row r="63" spans="1:7" ht="22.5" x14ac:dyDescent="0.2">
      <c r="A63" s="8">
        <v>40410</v>
      </c>
      <c r="B63" s="9" t="s">
        <v>153</v>
      </c>
      <c r="C63" s="10" t="s">
        <v>154</v>
      </c>
      <c r="D63" s="9" t="s">
        <v>155</v>
      </c>
      <c r="E63" s="11">
        <v>3005886</v>
      </c>
      <c r="F63" s="11">
        <v>3005886</v>
      </c>
      <c r="G63" s="11">
        <v>3005886</v>
      </c>
    </row>
    <row r="64" spans="1:7" ht="22.5" x14ac:dyDescent="0.2">
      <c r="A64" s="8">
        <v>40410</v>
      </c>
      <c r="B64" s="9" t="s">
        <v>153</v>
      </c>
      <c r="C64" s="10" t="s">
        <v>156</v>
      </c>
      <c r="D64" s="9" t="s">
        <v>157</v>
      </c>
      <c r="E64" s="11">
        <v>33064893</v>
      </c>
      <c r="F64" s="11">
        <v>27860273.509999998</v>
      </c>
      <c r="G64" s="11">
        <v>26896758.18</v>
      </c>
    </row>
    <row r="65" spans="1:7" ht="22.5" x14ac:dyDescent="0.2">
      <c r="A65" s="8">
        <v>40410</v>
      </c>
      <c r="B65" s="9" t="s">
        <v>158</v>
      </c>
      <c r="C65" s="10" t="s">
        <v>159</v>
      </c>
      <c r="D65" s="9" t="s">
        <v>160</v>
      </c>
      <c r="E65" s="11">
        <v>100000</v>
      </c>
      <c r="F65" s="11">
        <v>100000</v>
      </c>
      <c r="G65" s="11">
        <v>0</v>
      </c>
    </row>
    <row r="66" spans="1:7" ht="22.5" x14ac:dyDescent="0.2">
      <c r="A66" s="8">
        <v>40410</v>
      </c>
      <c r="B66" s="9" t="s">
        <v>153</v>
      </c>
      <c r="C66" s="10" t="s">
        <v>161</v>
      </c>
      <c r="D66" s="9" t="s">
        <v>162</v>
      </c>
      <c r="E66" s="11">
        <v>8216696.3600000003</v>
      </c>
      <c r="F66" s="11">
        <v>8216696.3600000003</v>
      </c>
      <c r="G66" s="11">
        <v>8097941.3700000001</v>
      </c>
    </row>
    <row r="67" spans="1:7" ht="22.5" x14ac:dyDescent="0.2">
      <c r="A67" s="8">
        <v>40410</v>
      </c>
      <c r="B67" s="9" t="s">
        <v>153</v>
      </c>
      <c r="C67" s="10" t="s">
        <v>161</v>
      </c>
      <c r="D67" s="9" t="s">
        <v>162</v>
      </c>
      <c r="E67" s="11">
        <v>677200</v>
      </c>
      <c r="F67" s="11">
        <v>677200</v>
      </c>
      <c r="G67" s="11">
        <v>118755</v>
      </c>
    </row>
    <row r="68" spans="1:7" ht="33.75" x14ac:dyDescent="0.2">
      <c r="A68" s="8">
        <v>40460</v>
      </c>
      <c r="B68" s="9" t="s">
        <v>163</v>
      </c>
      <c r="C68" s="10" t="s">
        <v>164</v>
      </c>
      <c r="D68" s="9" t="s">
        <v>165</v>
      </c>
      <c r="E68" s="11">
        <v>625000</v>
      </c>
      <c r="F68" s="11">
        <v>625000</v>
      </c>
      <c r="G68" s="11">
        <v>624964.5</v>
      </c>
    </row>
    <row r="69" spans="1:7" ht="22.5" x14ac:dyDescent="0.2">
      <c r="A69" s="8">
        <v>40460</v>
      </c>
      <c r="B69" s="9" t="s">
        <v>166</v>
      </c>
      <c r="C69" s="10" t="s">
        <v>167</v>
      </c>
      <c r="D69" s="9" t="s">
        <v>168</v>
      </c>
      <c r="E69" s="11">
        <v>20000</v>
      </c>
      <c r="F69" s="11">
        <v>20000</v>
      </c>
      <c r="G69" s="11">
        <v>20000</v>
      </c>
    </row>
    <row r="70" spans="1:7" ht="45" x14ac:dyDescent="0.2">
      <c r="A70" s="8">
        <v>53410</v>
      </c>
      <c r="B70" s="9" t="s">
        <v>169</v>
      </c>
      <c r="C70" s="10" t="s">
        <v>170</v>
      </c>
      <c r="D70" s="9" t="s">
        <v>171</v>
      </c>
      <c r="E70" s="11">
        <v>700929.5</v>
      </c>
      <c r="F70" s="11">
        <v>700929.5</v>
      </c>
      <c r="G70" s="11">
        <v>672060.4</v>
      </c>
    </row>
    <row r="71" spans="1:7" ht="33.75" x14ac:dyDescent="0.2">
      <c r="A71" s="8">
        <v>53410</v>
      </c>
      <c r="B71" s="9" t="s">
        <v>172</v>
      </c>
      <c r="C71" s="10" t="s">
        <v>173</v>
      </c>
      <c r="D71" s="9" t="s">
        <v>174</v>
      </c>
      <c r="E71" s="11">
        <v>359023.2</v>
      </c>
      <c r="F71" s="11">
        <v>359023.2</v>
      </c>
      <c r="G71" s="11">
        <v>312175.37</v>
      </c>
    </row>
    <row r="72" spans="1:7" ht="45" x14ac:dyDescent="0.2">
      <c r="A72" s="8">
        <v>53410</v>
      </c>
      <c r="B72" s="9" t="s">
        <v>175</v>
      </c>
      <c r="C72" s="10" t="s">
        <v>176</v>
      </c>
      <c r="D72" s="9" t="s">
        <v>177</v>
      </c>
      <c r="E72" s="11">
        <v>612881.06000000006</v>
      </c>
      <c r="F72" s="11">
        <v>612881.06000000006</v>
      </c>
      <c r="G72" s="11">
        <v>324367.75999999995</v>
      </c>
    </row>
    <row r="73" spans="1:7" ht="56.25" x14ac:dyDescent="0.2">
      <c r="A73" s="8">
        <v>53410</v>
      </c>
      <c r="B73" s="9" t="s">
        <v>175</v>
      </c>
      <c r="C73" s="10" t="s">
        <v>178</v>
      </c>
      <c r="D73" s="9" t="s">
        <v>179</v>
      </c>
      <c r="E73" s="11">
        <v>1074294.51</v>
      </c>
      <c r="F73" s="11">
        <v>899801.99</v>
      </c>
      <c r="G73" s="11">
        <v>808843.54</v>
      </c>
    </row>
    <row r="74" spans="1:7" ht="33.75" x14ac:dyDescent="0.2">
      <c r="A74" s="8">
        <v>53010</v>
      </c>
      <c r="B74" s="9" t="s">
        <v>140</v>
      </c>
      <c r="C74" s="10" t="s">
        <v>180</v>
      </c>
      <c r="D74" s="9" t="s">
        <v>181</v>
      </c>
      <c r="E74" s="11">
        <v>100000</v>
      </c>
      <c r="F74" s="11">
        <v>100000</v>
      </c>
      <c r="G74" s="11">
        <v>100000</v>
      </c>
    </row>
    <row r="75" spans="1:7" ht="33.75" x14ac:dyDescent="0.2">
      <c r="A75" s="8">
        <v>53010</v>
      </c>
      <c r="B75" s="9" t="s">
        <v>140</v>
      </c>
      <c r="C75" s="10" t="s">
        <v>182</v>
      </c>
      <c r="D75" s="9" t="s">
        <v>181</v>
      </c>
      <c r="E75" s="11">
        <v>110000</v>
      </c>
      <c r="F75" s="11">
        <v>110000</v>
      </c>
      <c r="G75" s="11">
        <v>110000</v>
      </c>
    </row>
    <row r="76" spans="1:7" ht="33.75" x14ac:dyDescent="0.2">
      <c r="A76" s="8">
        <v>53010</v>
      </c>
      <c r="B76" s="9" t="s">
        <v>140</v>
      </c>
      <c r="C76" s="10" t="s">
        <v>183</v>
      </c>
      <c r="D76" s="9" t="s">
        <v>181</v>
      </c>
      <c r="E76" s="11">
        <v>652000</v>
      </c>
      <c r="F76" s="11">
        <v>652000</v>
      </c>
      <c r="G76" s="11">
        <v>652000</v>
      </c>
    </row>
    <row r="77" spans="1:7" ht="33.75" x14ac:dyDescent="0.2">
      <c r="A77" s="8">
        <v>53010</v>
      </c>
      <c r="B77" s="9" t="s">
        <v>140</v>
      </c>
      <c r="C77" s="10" t="s">
        <v>184</v>
      </c>
      <c r="D77" s="9" t="s">
        <v>181</v>
      </c>
      <c r="E77" s="11">
        <v>271000</v>
      </c>
      <c r="F77" s="11">
        <v>271000</v>
      </c>
      <c r="G77" s="11">
        <v>271000</v>
      </c>
    </row>
    <row r="78" spans="1:7" ht="33.75" x14ac:dyDescent="0.2">
      <c r="A78" s="8">
        <v>53010</v>
      </c>
      <c r="B78" s="9" t="s">
        <v>140</v>
      </c>
      <c r="C78" s="10" t="s">
        <v>185</v>
      </c>
      <c r="D78" s="9" t="s">
        <v>186</v>
      </c>
      <c r="E78" s="11">
        <v>56910</v>
      </c>
      <c r="F78" s="11">
        <v>56910</v>
      </c>
      <c r="G78" s="11">
        <v>56457.129999999888</v>
      </c>
    </row>
    <row r="79" spans="1:7" ht="33.75" x14ac:dyDescent="0.2">
      <c r="A79" s="8">
        <v>18010</v>
      </c>
      <c r="B79" s="9" t="s">
        <v>187</v>
      </c>
      <c r="C79" s="10" t="s">
        <v>188</v>
      </c>
      <c r="D79" s="9" t="s">
        <v>189</v>
      </c>
      <c r="E79" s="11">
        <v>1924559</v>
      </c>
      <c r="F79" s="11">
        <v>1924559</v>
      </c>
      <c r="G79" s="11">
        <v>1708361</v>
      </c>
    </row>
    <row r="80" spans="1:7" ht="33.75" x14ac:dyDescent="0.2">
      <c r="A80" s="8">
        <v>18010</v>
      </c>
      <c r="B80" s="9" t="s">
        <v>187</v>
      </c>
      <c r="C80" s="10" t="s">
        <v>190</v>
      </c>
      <c r="D80" s="9" t="s">
        <v>191</v>
      </c>
      <c r="E80" s="11">
        <v>2000000</v>
      </c>
      <c r="F80" s="11">
        <v>2000000</v>
      </c>
      <c r="G80" s="11">
        <v>1563898.12</v>
      </c>
    </row>
    <row r="81" spans="1:7" ht="33.75" x14ac:dyDescent="0.2">
      <c r="A81" s="8">
        <v>18010</v>
      </c>
      <c r="B81" s="9" t="s">
        <v>192</v>
      </c>
      <c r="C81" s="10" t="s">
        <v>193</v>
      </c>
      <c r="D81" s="9" t="s">
        <v>194</v>
      </c>
      <c r="E81" s="11">
        <v>227197035</v>
      </c>
      <c r="F81" s="11">
        <v>77197035</v>
      </c>
      <c r="G81" s="11">
        <v>14484725.789999999</v>
      </c>
    </row>
    <row r="82" spans="1:7" ht="33.75" x14ac:dyDescent="0.2">
      <c r="A82" s="8">
        <v>18010</v>
      </c>
      <c r="B82" s="9" t="s">
        <v>195</v>
      </c>
      <c r="C82" s="10" t="s">
        <v>193</v>
      </c>
      <c r="D82" s="9" t="s">
        <v>194</v>
      </c>
      <c r="E82" s="11">
        <v>3000000</v>
      </c>
      <c r="F82" s="11">
        <v>3000000</v>
      </c>
      <c r="G82" s="11">
        <v>0</v>
      </c>
    </row>
    <row r="83" spans="1:7" ht="33.75" x14ac:dyDescent="0.2">
      <c r="A83" s="8">
        <v>18010</v>
      </c>
      <c r="B83" s="9" t="s">
        <v>187</v>
      </c>
      <c r="C83" s="10" t="s">
        <v>196</v>
      </c>
      <c r="D83" s="9" t="s">
        <v>197</v>
      </c>
      <c r="E83" s="11">
        <v>6450000</v>
      </c>
      <c r="F83" s="11">
        <v>6450000</v>
      </c>
      <c r="G83" s="11">
        <v>5500280</v>
      </c>
    </row>
    <row r="84" spans="1:7" ht="33.75" x14ac:dyDescent="0.2">
      <c r="A84" s="8">
        <v>18010</v>
      </c>
      <c r="B84" s="9" t="s">
        <v>187</v>
      </c>
      <c r="C84" s="10" t="s">
        <v>196</v>
      </c>
      <c r="D84" s="9" t="s">
        <v>197</v>
      </c>
      <c r="E84" s="11">
        <v>50000</v>
      </c>
      <c r="F84" s="11">
        <v>50000</v>
      </c>
      <c r="G84" s="11">
        <v>0</v>
      </c>
    </row>
    <row r="85" spans="1:7" ht="33.75" x14ac:dyDescent="0.2">
      <c r="A85" s="8">
        <v>18010</v>
      </c>
      <c r="B85" s="9" t="s">
        <v>195</v>
      </c>
      <c r="C85" s="10" t="s">
        <v>196</v>
      </c>
      <c r="D85" s="9" t="s">
        <v>197</v>
      </c>
      <c r="E85" s="11">
        <v>300000</v>
      </c>
      <c r="F85" s="11">
        <v>300000</v>
      </c>
      <c r="G85" s="11">
        <v>0</v>
      </c>
    </row>
    <row r="86" spans="1:7" ht="56.25" x14ac:dyDescent="0.2">
      <c r="A86" s="8">
        <v>14350</v>
      </c>
      <c r="B86" s="9" t="s">
        <v>198</v>
      </c>
      <c r="C86" s="10" t="s">
        <v>199</v>
      </c>
      <c r="D86" s="9" t="s">
        <v>200</v>
      </c>
      <c r="E86" s="11">
        <v>100000</v>
      </c>
      <c r="F86" s="11">
        <v>100000</v>
      </c>
      <c r="G86" s="11">
        <v>94860.63</v>
      </c>
    </row>
    <row r="87" spans="1:7" ht="56.25" x14ac:dyDescent="0.2">
      <c r="A87" s="8">
        <v>57010</v>
      </c>
      <c r="B87" s="9" t="s">
        <v>201</v>
      </c>
      <c r="C87" s="10" t="s">
        <v>202</v>
      </c>
      <c r="D87" s="9" t="s">
        <v>203</v>
      </c>
      <c r="E87" s="11">
        <v>352985</v>
      </c>
      <c r="F87" s="11">
        <v>352985</v>
      </c>
      <c r="G87" s="11">
        <v>0</v>
      </c>
    </row>
    <row r="88" spans="1:7" ht="56.25" x14ac:dyDescent="0.2">
      <c r="A88" s="8">
        <v>14010</v>
      </c>
      <c r="B88" s="9" t="s">
        <v>204</v>
      </c>
      <c r="C88" s="10" t="s">
        <v>205</v>
      </c>
      <c r="D88" s="9" t="s">
        <v>206</v>
      </c>
      <c r="E88" s="11">
        <v>47319373.200000003</v>
      </c>
      <c r="F88" s="11">
        <v>47319373.200000003</v>
      </c>
      <c r="G88" s="11">
        <v>26384947.349999998</v>
      </c>
    </row>
    <row r="89" spans="1:7" ht="45" x14ac:dyDescent="0.2">
      <c r="A89" s="8">
        <v>14010</v>
      </c>
      <c r="B89" s="9" t="s">
        <v>204</v>
      </c>
      <c r="C89" s="10" t="s">
        <v>207</v>
      </c>
      <c r="D89" s="9" t="s">
        <v>208</v>
      </c>
      <c r="E89" s="11">
        <v>20064294.75</v>
      </c>
      <c r="F89" s="11">
        <v>20064294.75</v>
      </c>
      <c r="G89" s="11">
        <v>0</v>
      </c>
    </row>
    <row r="90" spans="1:7" ht="56.25" x14ac:dyDescent="0.2">
      <c r="A90" s="8">
        <v>57010</v>
      </c>
      <c r="B90" s="9" t="s">
        <v>201</v>
      </c>
      <c r="C90" s="10" t="s">
        <v>209</v>
      </c>
      <c r="D90" s="9" t="s">
        <v>210</v>
      </c>
      <c r="E90" s="11">
        <v>250000</v>
      </c>
      <c r="F90" s="11">
        <v>0</v>
      </c>
      <c r="G90" s="11">
        <v>0</v>
      </c>
    </row>
    <row r="91" spans="1:7" ht="33.75" x14ac:dyDescent="0.2">
      <c r="A91" s="8" t="s">
        <v>211</v>
      </c>
      <c r="B91" s="9" t="s">
        <v>212</v>
      </c>
      <c r="C91" s="10" t="s">
        <v>213</v>
      </c>
      <c r="D91" s="9" t="s">
        <v>214</v>
      </c>
      <c r="E91" s="11">
        <v>4438900</v>
      </c>
      <c r="F91" s="11">
        <v>4438900</v>
      </c>
      <c r="G91" s="11">
        <v>0</v>
      </c>
    </row>
    <row r="92" spans="1:7" ht="33.75" x14ac:dyDescent="0.2">
      <c r="A92" s="8" t="s">
        <v>211</v>
      </c>
      <c r="B92" s="9" t="s">
        <v>212</v>
      </c>
      <c r="C92" s="10" t="s">
        <v>213</v>
      </c>
      <c r="D92" s="9" t="s">
        <v>214</v>
      </c>
      <c r="E92" s="11">
        <v>5978995.2400000002</v>
      </c>
      <c r="F92" s="11">
        <v>5978995.2400000002</v>
      </c>
      <c r="G92" s="11">
        <v>4211813.4800000004</v>
      </c>
    </row>
    <row r="93" spans="1:7" ht="45" x14ac:dyDescent="0.2">
      <c r="A93" s="8">
        <v>15010</v>
      </c>
      <c r="B93" s="9" t="s">
        <v>215</v>
      </c>
      <c r="C93" s="10" t="s">
        <v>216</v>
      </c>
      <c r="D93" s="9" t="s">
        <v>217</v>
      </c>
      <c r="E93" s="11">
        <v>1831320</v>
      </c>
      <c r="F93" s="11">
        <v>1831320</v>
      </c>
      <c r="G93" s="11">
        <v>670374.5</v>
      </c>
    </row>
    <row r="94" spans="1:7" ht="45" x14ac:dyDescent="0.2">
      <c r="A94" s="8">
        <v>15010</v>
      </c>
      <c r="B94" s="9" t="s">
        <v>215</v>
      </c>
      <c r="C94" s="10" t="s">
        <v>218</v>
      </c>
      <c r="D94" s="9" t="s">
        <v>219</v>
      </c>
      <c r="E94" s="11">
        <v>737710</v>
      </c>
      <c r="F94" s="11">
        <v>737710</v>
      </c>
      <c r="G94" s="11">
        <v>83500</v>
      </c>
    </row>
    <row r="95" spans="1:7" ht="56.25" x14ac:dyDescent="0.2">
      <c r="A95" s="8">
        <v>3101</v>
      </c>
      <c r="B95" s="9" t="s">
        <v>220</v>
      </c>
      <c r="C95" s="10" t="s">
        <v>221</v>
      </c>
      <c r="D95" s="9" t="s">
        <v>222</v>
      </c>
      <c r="E95" s="11">
        <v>598872.67000000004</v>
      </c>
      <c r="F95" s="11">
        <v>0</v>
      </c>
      <c r="G95" s="11">
        <v>0</v>
      </c>
    </row>
    <row r="96" spans="1:7" ht="56.25" x14ac:dyDescent="0.2">
      <c r="A96" s="8">
        <v>3101</v>
      </c>
      <c r="B96" s="9" t="s">
        <v>220</v>
      </c>
      <c r="C96" s="10" t="s">
        <v>221</v>
      </c>
      <c r="D96" s="9" t="s">
        <v>222</v>
      </c>
      <c r="E96" s="11">
        <v>8150</v>
      </c>
      <c r="F96" s="11">
        <v>0</v>
      </c>
      <c r="G96" s="11">
        <v>0</v>
      </c>
    </row>
    <row r="97" spans="1:9" x14ac:dyDescent="0.2">
      <c r="A97" s="4"/>
      <c r="B97" s="4"/>
      <c r="C97" s="5"/>
      <c r="D97" s="4"/>
      <c r="E97" s="6">
        <v>1075016736.6600003</v>
      </c>
      <c r="F97" s="6">
        <v>899671891.12000024</v>
      </c>
      <c r="G97" s="6">
        <v>744987665.41000009</v>
      </c>
      <c r="I97" s="18"/>
    </row>
  </sheetData>
  <autoFilter ref="A3:G9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5"/>
  <sheetViews>
    <sheetView showGridLines="0" zoomScale="90" zoomScaleNormal="90" workbookViewId="0">
      <selection activeCell="I21" sqref="I21"/>
    </sheetView>
  </sheetViews>
  <sheetFormatPr defaultRowHeight="15" x14ac:dyDescent="0.25"/>
  <cols>
    <col min="2" max="2" width="50.85546875" bestFit="1" customWidth="1"/>
    <col min="3" max="3" width="9.140625" style="1"/>
    <col min="4" max="4" width="18.85546875" bestFit="1" customWidth="1"/>
    <col min="5" max="5" width="5" customWidth="1"/>
    <col min="6" max="6" width="22.42578125" customWidth="1"/>
    <col min="7" max="7" width="3.42578125" customWidth="1"/>
    <col min="8" max="8" width="3.5703125" customWidth="1"/>
    <col min="9" max="9" width="72.7109375" customWidth="1"/>
    <col min="10" max="10" width="23.7109375" customWidth="1"/>
  </cols>
  <sheetData>
    <row r="3" spans="2:6" ht="45" x14ac:dyDescent="0.25">
      <c r="B3" s="17" t="s">
        <v>17</v>
      </c>
      <c r="C3" s="17" t="s">
        <v>17</v>
      </c>
      <c r="D3" s="17" t="s">
        <v>223</v>
      </c>
    </row>
    <row r="4" spans="2:6" x14ac:dyDescent="0.25">
      <c r="B4" s="30" t="s">
        <v>7</v>
      </c>
      <c r="C4" s="28">
        <v>29610</v>
      </c>
      <c r="D4" s="23">
        <f>SUMIF('Resol e Port'!A4:A96,Planilha1!C4,'Resol e Port'!G4:G96)-('Resol e Port'!G4+'Resol e Port'!G5+'Resol e Port'!G6+'Resol e Port'!G7)</f>
        <v>161537588.9600001</v>
      </c>
      <c r="F4" s="16" t="e">
        <f>SUMIF(#REF!,Planilha1!B4,#REF!)</f>
        <v>#REF!</v>
      </c>
    </row>
    <row r="5" spans="2:6" x14ac:dyDescent="0.25">
      <c r="B5" s="30" t="s">
        <v>8</v>
      </c>
      <c r="C5" s="29">
        <v>30410</v>
      </c>
      <c r="D5" s="16">
        <f>SUMIF('Resol e Port'!A5:A97,Planilha1!C5,'Resol e Port'!G5:G97)</f>
        <v>5327799.9999999991</v>
      </c>
      <c r="F5" s="16" t="e">
        <f>SUMIF(#REF!,Planilha1!B5,#REF!)</f>
        <v>#REF!</v>
      </c>
    </row>
    <row r="6" spans="2:6" x14ac:dyDescent="0.25">
      <c r="B6" s="30" t="s">
        <v>11</v>
      </c>
      <c r="C6" s="29">
        <v>49010</v>
      </c>
      <c r="D6" s="16">
        <f>SUMIF('Resol e Port'!A6:A98,Planilha1!C6,'Resol e Port'!G6:G98)</f>
        <v>5581203.8699999992</v>
      </c>
      <c r="F6" s="16" t="e">
        <f>SUMIF(#REF!,Planilha1!B6,#REF!)</f>
        <v>#REF!</v>
      </c>
    </row>
    <row r="7" spans="2:6" x14ac:dyDescent="0.25">
      <c r="B7" s="30" t="s">
        <v>13</v>
      </c>
      <c r="C7" s="29">
        <v>49412</v>
      </c>
      <c r="D7" s="16">
        <f>SUMIF('Resol e Port'!A7:A99,Planilha1!C7,'Resol e Port'!G7:G99)</f>
        <v>7153630.6200000001</v>
      </c>
      <c r="F7" s="16" t="e">
        <f>SUMIF(#REF!,Planilha1!B7,#REF!)</f>
        <v>#REF!</v>
      </c>
    </row>
    <row r="8" spans="2:6" x14ac:dyDescent="0.25">
      <c r="B8" s="30" t="s">
        <v>14</v>
      </c>
      <c r="C8" s="29">
        <v>49650</v>
      </c>
      <c r="D8" s="16">
        <f>SUMIF('Resol e Port'!A8:A100,Planilha1!C8,'Resol e Port'!G8:G100)</f>
        <v>1829767.8199999998</v>
      </c>
      <c r="F8" s="16" t="e">
        <f>SUMIF(#REF!,Planilha1!B8,#REF!)</f>
        <v>#REF!</v>
      </c>
    </row>
    <row r="9" spans="2:6" x14ac:dyDescent="0.25">
      <c r="B9" s="30" t="s">
        <v>5</v>
      </c>
      <c r="C9" s="29">
        <v>24010</v>
      </c>
      <c r="D9" s="16">
        <f>SUMIF('Resol e Port'!A9:A101,Planilha1!C9,'Resol e Port'!G9:G101)</f>
        <v>4317319.71</v>
      </c>
      <c r="F9" s="16" t="e">
        <f>SUMIF(#REF!,Planilha1!B9,#REF!)</f>
        <v>#REF!</v>
      </c>
    </row>
    <row r="10" spans="2:6" x14ac:dyDescent="0.25">
      <c r="B10" s="30" t="s">
        <v>6</v>
      </c>
      <c r="C10" s="29">
        <v>24320</v>
      </c>
      <c r="D10" s="16">
        <f>SUMIF('Resol e Port'!A10:A102,Planilha1!C10,'Resol e Port'!G10:G102)</f>
        <v>515950.26</v>
      </c>
      <c r="F10" s="16" t="e">
        <f>SUMIF(#REF!,Planilha1!B10,#REF!)</f>
        <v>#REF!</v>
      </c>
    </row>
    <row r="11" spans="2:6" x14ac:dyDescent="0.25">
      <c r="B11" s="30" t="s">
        <v>12</v>
      </c>
      <c r="C11" s="29">
        <v>49411</v>
      </c>
      <c r="D11" s="16">
        <f>SUMIF('Resol e Port'!A11:A103,Planilha1!C11,'Resol e Port'!G11:G103)</f>
        <v>1945707.9600000002</v>
      </c>
      <c r="F11" s="16" t="e">
        <f>SUMIF(#REF!,Planilha1!B11,#REF!)</f>
        <v>#REF!</v>
      </c>
    </row>
    <row r="12" spans="2:6" x14ac:dyDescent="0.25">
      <c r="B12" s="30" t="s">
        <v>9</v>
      </c>
      <c r="C12" s="28">
        <v>40410</v>
      </c>
      <c r="D12" s="23">
        <f>SUMIF('Resol e Port'!A12:A104,Planilha1!C12,'Resol e Port'!G12:G104)-('Resol e Port'!G63+'Resol e Port'!G64)</f>
        <v>8216696.3699999973</v>
      </c>
      <c r="F12" s="16" t="e">
        <f>SUMIF(#REF!,Planilha1!B12,#REF!)</f>
        <v>#REF!</v>
      </c>
    </row>
    <row r="13" spans="2:6" x14ac:dyDescent="0.25">
      <c r="B13" s="30" t="s">
        <v>10</v>
      </c>
      <c r="C13" s="29">
        <v>40460</v>
      </c>
      <c r="D13" s="16">
        <f>SUMIF('Resol e Port'!A13:A105,Planilha1!C13,'Resol e Port'!G13:G105)</f>
        <v>644964.5</v>
      </c>
      <c r="F13" s="16" t="e">
        <f>SUMIF(#REF!,Planilha1!B13,#REF!)</f>
        <v>#REF!</v>
      </c>
    </row>
    <row r="14" spans="2:6" x14ac:dyDescent="0.25">
      <c r="B14" s="30" t="s">
        <v>16</v>
      </c>
      <c r="C14" s="29">
        <v>53410</v>
      </c>
      <c r="D14" s="16">
        <f>SUMIF('Resol e Port'!A14:A106,Planilha1!C14,'Resol e Port'!G14:G106)</f>
        <v>2117447.0700000003</v>
      </c>
      <c r="F14" s="16" t="e">
        <f>SUMIF(#REF!,Planilha1!B14,#REF!)</f>
        <v>#REF!</v>
      </c>
    </row>
    <row r="15" spans="2:6" x14ac:dyDescent="0.25">
      <c r="B15" s="30" t="s">
        <v>15</v>
      </c>
      <c r="C15" s="29">
        <v>53010</v>
      </c>
      <c r="D15" s="16">
        <f>SUMIF('Resol e Port'!A15:A107,Planilha1!C15,'Resol e Port'!G15:G107)</f>
        <v>1189457.1299999999</v>
      </c>
      <c r="F15" s="16" t="e">
        <f>SUMIF(#REF!,Planilha1!B15,#REF!)</f>
        <v>#REF!</v>
      </c>
    </row>
    <row r="16" spans="2:6" x14ac:dyDescent="0.25">
      <c r="B16" s="30" t="s">
        <v>4</v>
      </c>
      <c r="C16" s="29">
        <v>18010</v>
      </c>
      <c r="D16" s="16">
        <f>SUMIF('Resol e Port'!A16:A108,Planilha1!C16,'Resol e Port'!G16:G108)</f>
        <v>23257264.91</v>
      </c>
      <c r="F16" s="16" t="e">
        <f>SUMIF(#REF!,Planilha1!B16,#REF!)</f>
        <v>#REF!</v>
      </c>
    </row>
    <row r="17" spans="2:10" x14ac:dyDescent="0.25">
      <c r="B17" s="30" t="s">
        <v>2</v>
      </c>
      <c r="C17" s="29">
        <v>14350</v>
      </c>
      <c r="D17" s="16">
        <f>SUMIF('Resol e Port'!A17:A109,Planilha1!C17,'Resol e Port'!G17:G109)</f>
        <v>94860.63</v>
      </c>
      <c r="F17" s="16" t="e">
        <f>SUMIF(#REF!,Planilha1!B17,#REF!)</f>
        <v>#REF!</v>
      </c>
    </row>
    <row r="18" spans="2:10" x14ac:dyDescent="0.25">
      <c r="B18" s="30" t="s">
        <v>1</v>
      </c>
      <c r="C18" s="29">
        <v>14010</v>
      </c>
      <c r="D18" s="16">
        <f>SUMIF('Resol e Port'!A19:A111,Planilha1!C18,'Resol e Port'!G19:G111)</f>
        <v>26384947.349999998</v>
      </c>
      <c r="F18" s="16" t="e">
        <f>SUMIF(#REF!,Planilha1!B18,#REF!)</f>
        <v>#REF!</v>
      </c>
    </row>
    <row r="19" spans="2:10" x14ac:dyDescent="0.25">
      <c r="B19" s="30" t="s">
        <v>0</v>
      </c>
      <c r="C19" s="29" t="s">
        <v>211</v>
      </c>
      <c r="D19" s="16">
        <f>SUMIF('Resol e Port'!A20:A112,Planilha1!C19,'Resol e Port'!G20:G112)</f>
        <v>4211813.4800000004</v>
      </c>
      <c r="F19" s="16" t="e">
        <f>SUMIF(#REF!,Planilha1!B19,#REF!)</f>
        <v>#REF!</v>
      </c>
    </row>
    <row r="20" spans="2:10" x14ac:dyDescent="0.25">
      <c r="B20" s="30" t="s">
        <v>3</v>
      </c>
      <c r="C20" s="29">
        <v>15010</v>
      </c>
      <c r="D20" s="16">
        <f>SUMIF('Resol e Port'!A21:A113,Planilha1!C20,'Resol e Port'!G21:G113)</f>
        <v>753874.5</v>
      </c>
      <c r="F20" s="16" t="e">
        <f>SUMIF(#REF!,Planilha1!B20,#REF!)</f>
        <v>#REF!</v>
      </c>
    </row>
    <row r="21" spans="2:10" x14ac:dyDescent="0.25">
      <c r="C21" s="4"/>
      <c r="J21" s="15"/>
    </row>
    <row r="22" spans="2:10" x14ac:dyDescent="0.25">
      <c r="D22" s="15">
        <f>SUM(D4:D20)</f>
        <v>255080295.14000008</v>
      </c>
      <c r="F22" s="15" t="e">
        <f>SUM(F4:F20)</f>
        <v>#REF!</v>
      </c>
    </row>
    <row r="25" spans="2:10" ht="51.75" customHeight="1" x14ac:dyDescent="0.25">
      <c r="I25" s="19" t="s">
        <v>17</v>
      </c>
      <c r="J25" s="19" t="s">
        <v>224</v>
      </c>
    </row>
    <row r="26" spans="2:10" x14ac:dyDescent="0.25">
      <c r="I26" s="24" t="s">
        <v>7</v>
      </c>
      <c r="J26" s="25">
        <v>161537588.9600001</v>
      </c>
    </row>
    <row r="27" spans="2:10" x14ac:dyDescent="0.25">
      <c r="I27" s="20" t="s">
        <v>8</v>
      </c>
      <c r="J27" s="21">
        <v>5327799.9999999991</v>
      </c>
    </row>
    <row r="28" spans="2:10" x14ac:dyDescent="0.25">
      <c r="I28" s="20" t="s">
        <v>11</v>
      </c>
      <c r="J28" s="21">
        <v>5581203.8699999992</v>
      </c>
    </row>
    <row r="29" spans="2:10" x14ac:dyDescent="0.25">
      <c r="I29" s="20" t="s">
        <v>13</v>
      </c>
      <c r="J29" s="21">
        <v>7153630.6200000001</v>
      </c>
    </row>
    <row r="30" spans="2:10" x14ac:dyDescent="0.25">
      <c r="I30" s="20" t="s">
        <v>14</v>
      </c>
      <c r="J30" s="21">
        <v>1829767.8199999998</v>
      </c>
    </row>
    <row r="31" spans="2:10" x14ac:dyDescent="0.25">
      <c r="I31" s="20" t="s">
        <v>5</v>
      </c>
      <c r="J31" s="21">
        <v>4317319.71</v>
      </c>
    </row>
    <row r="32" spans="2:10" x14ac:dyDescent="0.25">
      <c r="I32" s="20" t="s">
        <v>6</v>
      </c>
      <c r="J32" s="21">
        <v>515950.26</v>
      </c>
    </row>
    <row r="33" spans="2:10" x14ac:dyDescent="0.25">
      <c r="I33" s="20" t="s">
        <v>12</v>
      </c>
      <c r="J33" s="21">
        <v>1945707.9600000002</v>
      </c>
    </row>
    <row r="34" spans="2:10" x14ac:dyDescent="0.25">
      <c r="I34" s="20" t="s">
        <v>9</v>
      </c>
      <c r="J34" s="21">
        <v>8216696.3699999973</v>
      </c>
    </row>
    <row r="35" spans="2:10" x14ac:dyDescent="0.25">
      <c r="I35" s="20" t="s">
        <v>10</v>
      </c>
      <c r="J35" s="21">
        <v>644964.5</v>
      </c>
    </row>
    <row r="36" spans="2:10" x14ac:dyDescent="0.25">
      <c r="I36" s="20" t="s">
        <v>16</v>
      </c>
      <c r="J36" s="21">
        <v>2117447.0700000003</v>
      </c>
    </row>
    <row r="37" spans="2:10" x14ac:dyDescent="0.25">
      <c r="I37" s="20" t="s">
        <v>15</v>
      </c>
      <c r="J37" s="21">
        <v>1189457.1299999999</v>
      </c>
    </row>
    <row r="38" spans="2:10" x14ac:dyDescent="0.25">
      <c r="I38" s="24" t="s">
        <v>4</v>
      </c>
      <c r="J38" s="25">
        <v>23257264.91</v>
      </c>
    </row>
    <row r="39" spans="2:10" x14ac:dyDescent="0.25">
      <c r="I39" s="20" t="s">
        <v>2</v>
      </c>
      <c r="J39" s="21">
        <v>94860.63</v>
      </c>
    </row>
    <row r="40" spans="2:10" x14ac:dyDescent="0.25">
      <c r="I40" s="24" t="s">
        <v>1</v>
      </c>
      <c r="J40" s="25">
        <v>26384947.349999998</v>
      </c>
    </row>
    <row r="41" spans="2:10" x14ac:dyDescent="0.25">
      <c r="I41" s="20" t="s">
        <v>0</v>
      </c>
      <c r="J41" s="21">
        <v>4211813.4800000004</v>
      </c>
    </row>
    <row r="42" spans="2:10" x14ac:dyDescent="0.25">
      <c r="I42" s="20" t="s">
        <v>3</v>
      </c>
      <c r="J42" s="21">
        <v>753874.5</v>
      </c>
    </row>
    <row r="43" spans="2:10" x14ac:dyDescent="0.25">
      <c r="J43" s="26">
        <f>SUM(J26:J42)</f>
        <v>255080295.14000008</v>
      </c>
    </row>
    <row r="45" spans="2:10" x14ac:dyDescent="0.25">
      <c r="B45" s="22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6.140625" customWidth="1"/>
    <col min="2" max="2" width="33.42578125" customWidth="1"/>
    <col min="3" max="3" width="57" customWidth="1"/>
    <col min="4" max="4" width="28.85546875" customWidth="1"/>
    <col min="5" max="5" width="24.85546875" customWidth="1"/>
    <col min="6" max="6" width="6.140625" customWidth="1"/>
  </cols>
  <sheetData>
    <row r="1" spans="1:6" ht="18.75" x14ac:dyDescent="0.25">
      <c r="A1" s="45" t="s">
        <v>226</v>
      </c>
      <c r="B1" s="45"/>
      <c r="C1" s="45"/>
      <c r="D1" s="45"/>
      <c r="E1" s="45"/>
    </row>
    <row r="2" spans="1:6" x14ac:dyDescent="0.25">
      <c r="E2" s="36" t="s">
        <v>244</v>
      </c>
    </row>
    <row r="3" spans="1:6" ht="45" x14ac:dyDescent="0.25">
      <c r="A3" s="37" t="s">
        <v>19</v>
      </c>
      <c r="B3" s="38" t="s">
        <v>18</v>
      </c>
      <c r="C3" s="38" t="s">
        <v>20</v>
      </c>
      <c r="D3" s="37" t="s">
        <v>21</v>
      </c>
      <c r="E3" s="39" t="s">
        <v>22</v>
      </c>
    </row>
    <row r="4" spans="1:6" ht="6" customHeight="1" x14ac:dyDescent="0.25">
      <c r="A4" s="31"/>
      <c r="B4" s="32"/>
      <c r="C4" s="32"/>
      <c r="D4" s="31"/>
      <c r="E4" s="33"/>
      <c r="F4" s="34"/>
    </row>
    <row r="5" spans="1:6" x14ac:dyDescent="0.25">
      <c r="A5" s="42" t="s">
        <v>227</v>
      </c>
      <c r="B5" s="43"/>
      <c r="C5" s="44"/>
      <c r="D5" s="40">
        <f>SUM(D6:D42)</f>
        <v>202583864.26000002</v>
      </c>
      <c r="E5" s="40">
        <f>SUM(E6:E42)</f>
        <v>186052358.37</v>
      </c>
    </row>
    <row r="6" spans="1:6" ht="326.25" x14ac:dyDescent="0.25">
      <c r="A6" s="9" t="s">
        <v>31</v>
      </c>
      <c r="B6" s="9" t="s">
        <v>30</v>
      </c>
      <c r="C6" s="9" t="s">
        <v>32</v>
      </c>
      <c r="D6" s="11">
        <v>57070747.539999992</v>
      </c>
      <c r="E6" s="11">
        <v>48472732.460000001</v>
      </c>
    </row>
    <row r="7" spans="1:6" ht="292.5" x14ac:dyDescent="0.25">
      <c r="A7" s="9" t="s">
        <v>33</v>
      </c>
      <c r="B7" s="9" t="s">
        <v>30</v>
      </c>
      <c r="C7" s="9" t="s">
        <v>34</v>
      </c>
      <c r="D7" s="11">
        <v>1536700</v>
      </c>
      <c r="E7" s="11">
        <v>1490720</v>
      </c>
    </row>
    <row r="8" spans="1:6" ht="56.25" x14ac:dyDescent="0.25">
      <c r="A8" s="10" t="s">
        <v>36</v>
      </c>
      <c r="B8" s="9" t="s">
        <v>35</v>
      </c>
      <c r="C8" s="9" t="s">
        <v>37</v>
      </c>
      <c r="D8" s="11">
        <v>767978.16</v>
      </c>
      <c r="E8" s="11">
        <v>767978.16</v>
      </c>
    </row>
    <row r="9" spans="1:6" ht="45" x14ac:dyDescent="0.25">
      <c r="A9" s="10" t="s">
        <v>39</v>
      </c>
      <c r="B9" s="9" t="s">
        <v>38</v>
      </c>
      <c r="C9" s="9" t="s">
        <v>40</v>
      </c>
      <c r="D9" s="11">
        <v>3621628.3</v>
      </c>
      <c r="E9" s="11">
        <v>3621628.3</v>
      </c>
    </row>
    <row r="10" spans="1:6" ht="146.25" x14ac:dyDescent="0.25">
      <c r="A10" s="10" t="s">
        <v>41</v>
      </c>
      <c r="B10" s="9" t="s">
        <v>30</v>
      </c>
      <c r="C10" s="9" t="s">
        <v>42</v>
      </c>
      <c r="D10" s="11">
        <v>1438500</v>
      </c>
      <c r="E10" s="11">
        <v>1438500</v>
      </c>
    </row>
    <row r="11" spans="1:6" ht="112.5" x14ac:dyDescent="0.25">
      <c r="A11" s="10" t="s">
        <v>44</v>
      </c>
      <c r="B11" s="9" t="s">
        <v>43</v>
      </c>
      <c r="C11" s="9" t="s">
        <v>45</v>
      </c>
      <c r="D11" s="11">
        <v>2761093.98</v>
      </c>
      <c r="E11" s="11">
        <v>2761093.98</v>
      </c>
    </row>
    <row r="12" spans="1:6" ht="67.5" x14ac:dyDescent="0.25">
      <c r="A12" s="10" t="s">
        <v>46</v>
      </c>
      <c r="B12" s="9" t="s">
        <v>30</v>
      </c>
      <c r="C12" s="9" t="s">
        <v>47</v>
      </c>
      <c r="D12" s="11">
        <v>10000000</v>
      </c>
      <c r="E12" s="11">
        <v>10000000</v>
      </c>
    </row>
    <row r="13" spans="1:6" ht="123.75" x14ac:dyDescent="0.25">
      <c r="A13" s="10" t="s">
        <v>48</v>
      </c>
      <c r="B13" s="9" t="s">
        <v>30</v>
      </c>
      <c r="C13" s="9" t="s">
        <v>49</v>
      </c>
      <c r="D13" s="11">
        <v>4670574.0199999996</v>
      </c>
      <c r="E13" s="11">
        <v>4670574.0199999996</v>
      </c>
    </row>
    <row r="14" spans="1:6" ht="146.25" x14ac:dyDescent="0.25">
      <c r="A14" s="10" t="s">
        <v>51</v>
      </c>
      <c r="B14" s="9" t="s">
        <v>50</v>
      </c>
      <c r="C14" s="9" t="s">
        <v>52</v>
      </c>
      <c r="D14" s="11">
        <v>3780000</v>
      </c>
      <c r="E14" s="11">
        <v>3780000</v>
      </c>
    </row>
    <row r="15" spans="1:6" ht="213.75" x14ac:dyDescent="0.25">
      <c r="A15" s="9" t="s">
        <v>54</v>
      </c>
      <c r="B15" s="9" t="s">
        <v>53</v>
      </c>
      <c r="C15" s="9" t="s">
        <v>55</v>
      </c>
      <c r="D15" s="11">
        <v>8525072.870000001</v>
      </c>
      <c r="E15" s="11">
        <v>8525072.870000001</v>
      </c>
    </row>
    <row r="16" spans="1:6" ht="123.75" x14ac:dyDescent="0.25">
      <c r="A16" s="10" t="s">
        <v>56</v>
      </c>
      <c r="B16" s="9" t="s">
        <v>30</v>
      </c>
      <c r="C16" s="9" t="s">
        <v>57</v>
      </c>
      <c r="D16" s="11">
        <v>4919376</v>
      </c>
      <c r="E16" s="11">
        <v>4919376</v>
      </c>
    </row>
    <row r="17" spans="1:5" ht="123.75" x14ac:dyDescent="0.25">
      <c r="A17" s="10" t="s">
        <v>58</v>
      </c>
      <c r="B17" s="9" t="s">
        <v>30</v>
      </c>
      <c r="C17" s="9" t="s">
        <v>59</v>
      </c>
      <c r="D17" s="11">
        <v>1642756.25</v>
      </c>
      <c r="E17" s="11">
        <v>1642756.25</v>
      </c>
    </row>
    <row r="18" spans="1:5" ht="135" x14ac:dyDescent="0.25">
      <c r="A18" s="10" t="s">
        <v>60</v>
      </c>
      <c r="B18" s="9" t="s">
        <v>30</v>
      </c>
      <c r="C18" s="9" t="s">
        <v>61</v>
      </c>
      <c r="D18" s="11">
        <v>2833215</v>
      </c>
      <c r="E18" s="11">
        <v>2833215</v>
      </c>
    </row>
    <row r="19" spans="1:5" ht="135" x14ac:dyDescent="0.25">
      <c r="A19" s="10" t="s">
        <v>62</v>
      </c>
      <c r="B19" s="9" t="s">
        <v>30</v>
      </c>
      <c r="C19" s="9" t="s">
        <v>63</v>
      </c>
      <c r="D19" s="11">
        <v>7948080</v>
      </c>
      <c r="E19" s="11">
        <v>7948080</v>
      </c>
    </row>
    <row r="20" spans="1:5" ht="135" x14ac:dyDescent="0.25">
      <c r="A20" s="10" t="s">
        <v>64</v>
      </c>
      <c r="B20" s="9" t="s">
        <v>30</v>
      </c>
      <c r="C20" s="9" t="s">
        <v>65</v>
      </c>
      <c r="D20" s="11">
        <v>4472247.4800000004</v>
      </c>
      <c r="E20" s="11">
        <v>4472247.4800000004</v>
      </c>
    </row>
    <row r="21" spans="1:5" ht="123.75" x14ac:dyDescent="0.25">
      <c r="A21" s="10" t="s">
        <v>66</v>
      </c>
      <c r="B21" s="9" t="s">
        <v>30</v>
      </c>
      <c r="C21" s="9" t="s">
        <v>67</v>
      </c>
      <c r="D21" s="11">
        <v>1560174</v>
      </c>
      <c r="E21" s="11">
        <v>1560174</v>
      </c>
    </row>
    <row r="22" spans="1:5" ht="191.25" x14ac:dyDescent="0.25">
      <c r="A22" s="9" t="s">
        <v>68</v>
      </c>
      <c r="B22" s="9" t="s">
        <v>30</v>
      </c>
      <c r="C22" s="9" t="s">
        <v>69</v>
      </c>
      <c r="D22" s="11">
        <v>2274194</v>
      </c>
      <c r="E22" s="11">
        <v>2274194</v>
      </c>
    </row>
    <row r="23" spans="1:5" ht="123.75" x14ac:dyDescent="0.25">
      <c r="A23" s="10" t="s">
        <v>70</v>
      </c>
      <c r="B23" s="9" t="s">
        <v>30</v>
      </c>
      <c r="C23" s="9" t="s">
        <v>71</v>
      </c>
      <c r="D23" s="11">
        <v>13104000</v>
      </c>
      <c r="E23" s="11">
        <v>13104000</v>
      </c>
    </row>
    <row r="24" spans="1:5" ht="135" x14ac:dyDescent="0.25">
      <c r="A24" s="10" t="s">
        <v>72</v>
      </c>
      <c r="B24" s="9" t="s">
        <v>30</v>
      </c>
      <c r="C24" s="9" t="s">
        <v>73</v>
      </c>
      <c r="D24" s="11">
        <v>1265962.5</v>
      </c>
      <c r="E24" s="11">
        <v>1265962.5</v>
      </c>
    </row>
    <row r="25" spans="1:5" ht="123.75" x14ac:dyDescent="0.25">
      <c r="A25" s="10" t="s">
        <v>74</v>
      </c>
      <c r="B25" s="9" t="s">
        <v>30</v>
      </c>
      <c r="C25" s="9" t="s">
        <v>75</v>
      </c>
      <c r="D25" s="11">
        <v>990990</v>
      </c>
      <c r="E25" s="11">
        <v>990990</v>
      </c>
    </row>
    <row r="26" spans="1:5" ht="123.75" x14ac:dyDescent="0.25">
      <c r="A26" s="10" t="s">
        <v>76</v>
      </c>
      <c r="B26" s="9" t="s">
        <v>30</v>
      </c>
      <c r="C26" s="9" t="s">
        <v>77</v>
      </c>
      <c r="D26" s="11">
        <v>1664899.5</v>
      </c>
      <c r="E26" s="11">
        <v>1664899.5</v>
      </c>
    </row>
    <row r="27" spans="1:5" ht="146.25" x14ac:dyDescent="0.25">
      <c r="A27" s="10" t="s">
        <v>78</v>
      </c>
      <c r="B27" s="9" t="s">
        <v>30</v>
      </c>
      <c r="C27" s="9" t="s">
        <v>79</v>
      </c>
      <c r="D27" s="11">
        <v>1381033.5</v>
      </c>
      <c r="E27" s="11">
        <v>1381033.5</v>
      </c>
    </row>
    <row r="28" spans="1:5" ht="123.75" x14ac:dyDescent="0.25">
      <c r="A28" s="10" t="s">
        <v>80</v>
      </c>
      <c r="B28" s="9" t="s">
        <v>30</v>
      </c>
      <c r="C28" s="9" t="s">
        <v>81</v>
      </c>
      <c r="D28" s="11">
        <v>3999534</v>
      </c>
      <c r="E28" s="11">
        <v>3999534</v>
      </c>
    </row>
    <row r="29" spans="1:5" ht="168.75" x14ac:dyDescent="0.25">
      <c r="A29" s="9" t="s">
        <v>82</v>
      </c>
      <c r="B29" s="9" t="s">
        <v>30</v>
      </c>
      <c r="C29" s="9" t="s">
        <v>83</v>
      </c>
      <c r="D29" s="11">
        <v>5740118</v>
      </c>
      <c r="E29" s="11">
        <v>5740118</v>
      </c>
    </row>
    <row r="30" spans="1:5" ht="191.25" x14ac:dyDescent="0.25">
      <c r="A30" s="10" t="s">
        <v>85</v>
      </c>
      <c r="B30" s="9" t="s">
        <v>84</v>
      </c>
      <c r="C30" s="9" t="s">
        <v>86</v>
      </c>
      <c r="D30" s="11">
        <v>3244983.8400000003</v>
      </c>
      <c r="E30" s="11">
        <v>3244983.84</v>
      </c>
    </row>
    <row r="31" spans="1:5" ht="247.5" x14ac:dyDescent="0.25">
      <c r="A31" s="9" t="s">
        <v>87</v>
      </c>
      <c r="B31" s="9" t="s">
        <v>30</v>
      </c>
      <c r="C31" s="9" t="s">
        <v>88</v>
      </c>
      <c r="D31" s="11">
        <v>27387450</v>
      </c>
      <c r="E31" s="11">
        <v>27387450</v>
      </c>
    </row>
    <row r="32" spans="1:5" ht="112.5" x14ac:dyDescent="0.25">
      <c r="A32" s="10" t="s">
        <v>90</v>
      </c>
      <c r="B32" s="9" t="s">
        <v>89</v>
      </c>
      <c r="C32" s="9" t="s">
        <v>91</v>
      </c>
      <c r="D32" s="11">
        <v>52300</v>
      </c>
      <c r="E32" s="11">
        <v>52300</v>
      </c>
    </row>
    <row r="33" spans="1:5" ht="56.25" x14ac:dyDescent="0.25">
      <c r="A33" s="10" t="s">
        <v>92</v>
      </c>
      <c r="B33" s="9" t="s">
        <v>89</v>
      </c>
      <c r="C33" s="9" t="s">
        <v>93</v>
      </c>
      <c r="D33" s="11">
        <v>10800</v>
      </c>
      <c r="E33" s="11">
        <v>10800</v>
      </c>
    </row>
    <row r="34" spans="1:5" ht="78.75" x14ac:dyDescent="0.25">
      <c r="A34" s="10" t="s">
        <v>94</v>
      </c>
      <c r="B34" s="9" t="s">
        <v>30</v>
      </c>
      <c r="C34" s="9" t="s">
        <v>95</v>
      </c>
      <c r="D34" s="11">
        <v>17312518.02</v>
      </c>
      <c r="E34" s="11">
        <v>9425007.2100000009</v>
      </c>
    </row>
    <row r="35" spans="1:5" ht="33.75" x14ac:dyDescent="0.25">
      <c r="A35" s="10" t="s">
        <v>97</v>
      </c>
      <c r="B35" s="9" t="s">
        <v>96</v>
      </c>
      <c r="C35" s="9" t="s">
        <v>98</v>
      </c>
      <c r="D35" s="11">
        <v>1613200</v>
      </c>
      <c r="E35" s="11">
        <v>1613200</v>
      </c>
    </row>
    <row r="36" spans="1:5" ht="45" x14ac:dyDescent="0.25">
      <c r="A36" s="10" t="s">
        <v>99</v>
      </c>
      <c r="B36" s="9" t="s">
        <v>89</v>
      </c>
      <c r="C36" s="9" t="s">
        <v>100</v>
      </c>
      <c r="D36" s="11">
        <v>847968</v>
      </c>
      <c r="E36" s="11">
        <v>847968</v>
      </c>
    </row>
    <row r="37" spans="1:5" ht="33.75" x14ac:dyDescent="0.25">
      <c r="A37" s="10" t="s">
        <v>101</v>
      </c>
      <c r="B37" s="9" t="s">
        <v>89</v>
      </c>
      <c r="C37" s="9" t="s">
        <v>102</v>
      </c>
      <c r="D37" s="11">
        <v>112500</v>
      </c>
      <c r="E37" s="11">
        <v>112500</v>
      </c>
    </row>
    <row r="38" spans="1:5" ht="33.75" x14ac:dyDescent="0.25">
      <c r="A38" s="10" t="s">
        <v>103</v>
      </c>
      <c r="B38" s="9" t="s">
        <v>89</v>
      </c>
      <c r="C38" s="9" t="s">
        <v>104</v>
      </c>
      <c r="D38" s="11">
        <v>146531</v>
      </c>
      <c r="E38" s="11">
        <v>146531</v>
      </c>
    </row>
    <row r="39" spans="1:5" ht="45" x14ac:dyDescent="0.25">
      <c r="A39" s="10" t="s">
        <v>106</v>
      </c>
      <c r="B39" s="9" t="s">
        <v>105</v>
      </c>
      <c r="C39" s="9" t="s">
        <v>107</v>
      </c>
      <c r="D39" s="11">
        <v>75661.3</v>
      </c>
      <c r="E39" s="11">
        <v>75661.3</v>
      </c>
    </row>
    <row r="40" spans="1:5" ht="33.75" x14ac:dyDescent="0.25">
      <c r="A40" s="10" t="s">
        <v>109</v>
      </c>
      <c r="B40" s="9" t="s">
        <v>108</v>
      </c>
      <c r="C40" s="9" t="s">
        <v>110</v>
      </c>
      <c r="D40" s="11">
        <v>226149</v>
      </c>
      <c r="E40" s="11">
        <v>226149</v>
      </c>
    </row>
    <row r="41" spans="1:5" ht="157.5" x14ac:dyDescent="0.25">
      <c r="A41" s="10" t="s">
        <v>112</v>
      </c>
      <c r="B41" s="9" t="s">
        <v>111</v>
      </c>
      <c r="C41" s="9" t="s">
        <v>113</v>
      </c>
      <c r="D41" s="11">
        <v>939928</v>
      </c>
      <c r="E41" s="11">
        <v>939928</v>
      </c>
    </row>
    <row r="42" spans="1:5" ht="56.25" x14ac:dyDescent="0.25">
      <c r="A42" s="10" t="s">
        <v>114</v>
      </c>
      <c r="B42" s="9" t="s">
        <v>30</v>
      </c>
      <c r="C42" s="9" t="s">
        <v>115</v>
      </c>
      <c r="D42" s="11">
        <v>2645000</v>
      </c>
      <c r="E42" s="11">
        <v>2645000</v>
      </c>
    </row>
    <row r="43" spans="1:5" x14ac:dyDescent="0.25">
      <c r="A43" s="42" t="s">
        <v>228</v>
      </c>
      <c r="B43" s="43"/>
      <c r="C43" s="44"/>
      <c r="D43" s="40">
        <f>SUM(D44)</f>
        <v>5327800</v>
      </c>
      <c r="E43" s="40">
        <f>SUM(E44)</f>
        <v>5327800</v>
      </c>
    </row>
    <row r="44" spans="1:5" ht="281.25" x14ac:dyDescent="0.25">
      <c r="A44" s="9" t="s">
        <v>117</v>
      </c>
      <c r="B44" s="9" t="s">
        <v>116</v>
      </c>
      <c r="C44" s="9" t="s">
        <v>118</v>
      </c>
      <c r="D44" s="11">
        <v>5327800</v>
      </c>
      <c r="E44" s="11">
        <v>5327800</v>
      </c>
    </row>
    <row r="45" spans="1:5" x14ac:dyDescent="0.25">
      <c r="A45" s="42" t="s">
        <v>229</v>
      </c>
      <c r="B45" s="43"/>
      <c r="C45" s="44"/>
      <c r="D45" s="40">
        <f>SUM(D46:D50)</f>
        <v>12250000</v>
      </c>
      <c r="E45" s="40">
        <f>SUM(E46:E50)</f>
        <v>12206604.939999999</v>
      </c>
    </row>
    <row r="46" spans="1:5" ht="45" x14ac:dyDescent="0.25">
      <c r="A46" s="10" t="s">
        <v>120</v>
      </c>
      <c r="B46" s="9" t="s">
        <v>119</v>
      </c>
      <c r="C46" s="9" t="s">
        <v>121</v>
      </c>
      <c r="D46" s="11">
        <v>423330</v>
      </c>
      <c r="E46" s="11">
        <v>423330</v>
      </c>
    </row>
    <row r="47" spans="1:5" ht="45" x14ac:dyDescent="0.25">
      <c r="A47" s="10" t="s">
        <v>122</v>
      </c>
      <c r="B47" s="9" t="s">
        <v>119</v>
      </c>
      <c r="C47" s="9" t="s">
        <v>121</v>
      </c>
      <c r="D47" s="11">
        <v>3026670</v>
      </c>
      <c r="E47" s="11">
        <v>2983274.94</v>
      </c>
    </row>
    <row r="48" spans="1:5" ht="45" x14ac:dyDescent="0.25">
      <c r="A48" s="10" t="s">
        <v>123</v>
      </c>
      <c r="B48" s="9" t="s">
        <v>119</v>
      </c>
      <c r="C48" s="9" t="s">
        <v>121</v>
      </c>
      <c r="D48" s="11">
        <v>2000000</v>
      </c>
      <c r="E48" s="11">
        <v>2000000</v>
      </c>
    </row>
    <row r="49" spans="1:5" ht="45" x14ac:dyDescent="0.25">
      <c r="A49" s="10" t="s">
        <v>125</v>
      </c>
      <c r="B49" s="9" t="s">
        <v>124</v>
      </c>
      <c r="C49" s="9" t="s">
        <v>126</v>
      </c>
      <c r="D49" s="11">
        <v>5000000</v>
      </c>
      <c r="E49" s="11">
        <v>5000000</v>
      </c>
    </row>
    <row r="50" spans="1:5" ht="45" x14ac:dyDescent="0.25">
      <c r="A50" s="10" t="s">
        <v>127</v>
      </c>
      <c r="B50" s="9" t="s">
        <v>124</v>
      </c>
      <c r="C50" s="9" t="s">
        <v>128</v>
      </c>
      <c r="D50" s="11">
        <v>1800000</v>
      </c>
      <c r="E50" s="11">
        <v>1800000</v>
      </c>
    </row>
    <row r="51" spans="1:5" x14ac:dyDescent="0.25">
      <c r="A51" s="42" t="s">
        <v>230</v>
      </c>
      <c r="B51" s="43"/>
      <c r="C51" s="44"/>
      <c r="D51" s="40">
        <f>SUM(D52:D55)</f>
        <v>11463090.800000001</v>
      </c>
      <c r="E51" s="40">
        <f>SUM(E52:E55)</f>
        <v>10639847.879999999</v>
      </c>
    </row>
    <row r="52" spans="1:5" ht="33.75" x14ac:dyDescent="0.25">
      <c r="A52" s="10" t="s">
        <v>130</v>
      </c>
      <c r="B52" s="9" t="s">
        <v>129</v>
      </c>
      <c r="C52" s="9" t="s">
        <v>131</v>
      </c>
      <c r="D52" s="11">
        <v>3841577.72</v>
      </c>
      <c r="E52" s="11">
        <v>3018334.8</v>
      </c>
    </row>
    <row r="53" spans="1:5" ht="33.75" x14ac:dyDescent="0.25">
      <c r="A53" s="10" t="s">
        <v>133</v>
      </c>
      <c r="B53" s="9" t="s">
        <v>132</v>
      </c>
      <c r="C53" s="9" t="s">
        <v>134</v>
      </c>
      <c r="D53" s="11">
        <v>2710602.12</v>
      </c>
      <c r="E53" s="11">
        <v>2710602.12</v>
      </c>
    </row>
    <row r="54" spans="1:5" ht="33.75" x14ac:dyDescent="0.25">
      <c r="A54" s="10" t="s">
        <v>133</v>
      </c>
      <c r="B54" s="9" t="s">
        <v>135</v>
      </c>
      <c r="C54" s="9" t="s">
        <v>134</v>
      </c>
      <c r="D54" s="11">
        <v>2710602.12</v>
      </c>
      <c r="E54" s="11">
        <v>2710602.12</v>
      </c>
    </row>
    <row r="55" spans="1:5" ht="33.75" x14ac:dyDescent="0.25">
      <c r="A55" s="10" t="s">
        <v>136</v>
      </c>
      <c r="B55" s="9" t="s">
        <v>135</v>
      </c>
      <c r="C55" s="9" t="s">
        <v>134</v>
      </c>
      <c r="D55" s="11">
        <v>2200308.84</v>
      </c>
      <c r="E55" s="11">
        <v>2200308.84</v>
      </c>
    </row>
    <row r="56" spans="1:5" x14ac:dyDescent="0.25">
      <c r="A56" s="42" t="s">
        <v>231</v>
      </c>
      <c r="B56" s="43"/>
      <c r="C56" s="44"/>
      <c r="D56" s="40">
        <f>SUM(D57:D62)</f>
        <v>5015674.51</v>
      </c>
      <c r="E56" s="40">
        <f>SUM(E57:E62)</f>
        <v>4869236.76</v>
      </c>
    </row>
    <row r="57" spans="1:5" ht="56.25" x14ac:dyDescent="0.25">
      <c r="A57" s="10" t="s">
        <v>138</v>
      </c>
      <c r="B57" s="9" t="s">
        <v>137</v>
      </c>
      <c r="C57" s="9" t="s">
        <v>139</v>
      </c>
      <c r="D57" s="11">
        <v>4400000</v>
      </c>
      <c r="E57" s="11">
        <v>4253562.25</v>
      </c>
    </row>
    <row r="58" spans="1:5" ht="45" x14ac:dyDescent="0.25">
      <c r="A58" s="10" t="s">
        <v>141</v>
      </c>
      <c r="B58" s="9" t="s">
        <v>140</v>
      </c>
      <c r="C58" s="9" t="s">
        <v>142</v>
      </c>
      <c r="D58" s="11">
        <v>30000</v>
      </c>
      <c r="E58" s="11">
        <v>30000</v>
      </c>
    </row>
    <row r="59" spans="1:5" ht="45" x14ac:dyDescent="0.25">
      <c r="A59" s="10" t="s">
        <v>141</v>
      </c>
      <c r="B59" s="9" t="s">
        <v>143</v>
      </c>
      <c r="C59" s="9" t="s">
        <v>142</v>
      </c>
      <c r="D59" s="11">
        <v>230000</v>
      </c>
      <c r="E59" s="11">
        <v>230000</v>
      </c>
    </row>
    <row r="60" spans="1:5" ht="45" x14ac:dyDescent="0.25">
      <c r="A60" s="10" t="s">
        <v>141</v>
      </c>
      <c r="B60" s="9" t="s">
        <v>143</v>
      </c>
      <c r="C60" s="9" t="s">
        <v>142</v>
      </c>
      <c r="D60" s="11">
        <v>37344.51</v>
      </c>
      <c r="E60" s="11">
        <v>37344.51</v>
      </c>
    </row>
    <row r="61" spans="1:5" ht="33.75" x14ac:dyDescent="0.25">
      <c r="A61" s="10" t="s">
        <v>144</v>
      </c>
      <c r="B61" s="9" t="s">
        <v>140</v>
      </c>
      <c r="C61" s="9" t="s">
        <v>142</v>
      </c>
      <c r="D61" s="11">
        <v>282000</v>
      </c>
      <c r="E61" s="11">
        <v>282000</v>
      </c>
    </row>
    <row r="62" spans="1:5" ht="33.75" x14ac:dyDescent="0.25">
      <c r="A62" s="10" t="s">
        <v>146</v>
      </c>
      <c r="B62" s="9" t="s">
        <v>145</v>
      </c>
      <c r="C62" s="9" t="s">
        <v>147</v>
      </c>
      <c r="D62" s="11">
        <v>36330</v>
      </c>
      <c r="E62" s="11">
        <v>36330</v>
      </c>
    </row>
    <row r="63" spans="1:5" x14ac:dyDescent="0.25">
      <c r="A63" s="42" t="s">
        <v>232</v>
      </c>
      <c r="B63" s="43"/>
      <c r="C63" s="44"/>
      <c r="D63" s="40">
        <f>SUM(D64:D65)</f>
        <v>2102163.6</v>
      </c>
      <c r="E63" s="40">
        <f>SUM(E64:E65)</f>
        <v>2078288.36</v>
      </c>
    </row>
    <row r="64" spans="1:5" ht="45" x14ac:dyDescent="0.25">
      <c r="A64" s="10" t="s">
        <v>149</v>
      </c>
      <c r="B64" s="9" t="s">
        <v>148</v>
      </c>
      <c r="C64" s="9" t="s">
        <v>150</v>
      </c>
      <c r="D64" s="11">
        <v>1868872.2</v>
      </c>
      <c r="E64" s="11">
        <v>1844996.9600000002</v>
      </c>
    </row>
    <row r="65" spans="1:5" ht="45" x14ac:dyDescent="0.25">
      <c r="A65" s="10" t="s">
        <v>151</v>
      </c>
      <c r="B65" s="9" t="s">
        <v>148</v>
      </c>
      <c r="C65" s="9" t="s">
        <v>152</v>
      </c>
      <c r="D65" s="11">
        <v>233291.4</v>
      </c>
      <c r="E65" s="11">
        <v>233291.4</v>
      </c>
    </row>
    <row r="66" spans="1:5" x14ac:dyDescent="0.25">
      <c r="A66" s="42" t="s">
        <v>233</v>
      </c>
      <c r="B66" s="43"/>
      <c r="C66" s="44"/>
      <c r="D66" s="40">
        <f>SUM(D67:D69)</f>
        <v>8993896.3599999994</v>
      </c>
      <c r="E66" s="40">
        <f>SUM(E67:E69)</f>
        <v>8993896.3599999994</v>
      </c>
    </row>
    <row r="67" spans="1:5" ht="33.75" x14ac:dyDescent="0.25">
      <c r="A67" s="10" t="s">
        <v>159</v>
      </c>
      <c r="B67" s="9" t="s">
        <v>158</v>
      </c>
      <c r="C67" s="9" t="s">
        <v>160</v>
      </c>
      <c r="D67" s="11">
        <v>100000</v>
      </c>
      <c r="E67" s="11">
        <v>100000</v>
      </c>
    </row>
    <row r="68" spans="1:5" ht="33.75" x14ac:dyDescent="0.25">
      <c r="A68" s="10" t="s">
        <v>161</v>
      </c>
      <c r="B68" s="9" t="s">
        <v>153</v>
      </c>
      <c r="C68" s="9" t="s">
        <v>162</v>
      </c>
      <c r="D68" s="11">
        <v>8216696.3600000003</v>
      </c>
      <c r="E68" s="11">
        <v>8216696.3600000003</v>
      </c>
    </row>
    <row r="69" spans="1:5" ht="33.75" x14ac:dyDescent="0.25">
      <c r="A69" s="10" t="s">
        <v>161</v>
      </c>
      <c r="B69" s="9" t="s">
        <v>153</v>
      </c>
      <c r="C69" s="9" t="s">
        <v>162</v>
      </c>
      <c r="D69" s="11">
        <v>677200</v>
      </c>
      <c r="E69" s="11">
        <v>677200</v>
      </c>
    </row>
    <row r="70" spans="1:5" x14ac:dyDescent="0.25">
      <c r="A70" s="42" t="s">
        <v>234</v>
      </c>
      <c r="B70" s="43"/>
      <c r="C70" s="44"/>
      <c r="D70" s="40">
        <f>SUM(D71:D72)</f>
        <v>645000</v>
      </c>
      <c r="E70" s="40">
        <f>SUM(E71:E72)</f>
        <v>645000</v>
      </c>
    </row>
    <row r="71" spans="1:5" ht="56.25" x14ac:dyDescent="0.25">
      <c r="A71" s="10" t="s">
        <v>164</v>
      </c>
      <c r="B71" s="9" t="s">
        <v>163</v>
      </c>
      <c r="C71" s="9" t="s">
        <v>165</v>
      </c>
      <c r="D71" s="11">
        <v>625000</v>
      </c>
      <c r="E71" s="11">
        <v>625000</v>
      </c>
    </row>
    <row r="72" spans="1:5" ht="33.75" x14ac:dyDescent="0.25">
      <c r="A72" s="10" t="s">
        <v>167</v>
      </c>
      <c r="B72" s="9" t="s">
        <v>166</v>
      </c>
      <c r="C72" s="9" t="s">
        <v>168</v>
      </c>
      <c r="D72" s="11">
        <v>20000</v>
      </c>
      <c r="E72" s="11">
        <v>20000</v>
      </c>
    </row>
    <row r="73" spans="1:5" x14ac:dyDescent="0.25">
      <c r="A73" s="42" t="s">
        <v>235</v>
      </c>
      <c r="B73" s="43"/>
      <c r="C73" s="44"/>
      <c r="D73" s="40">
        <f>SUM(D74:D77)</f>
        <v>2747128.27</v>
      </c>
      <c r="E73" s="40">
        <f>SUM(E74:E77)</f>
        <v>2572635.75</v>
      </c>
    </row>
    <row r="74" spans="1:5" ht="56.25" x14ac:dyDescent="0.25">
      <c r="A74" s="10" t="s">
        <v>170</v>
      </c>
      <c r="B74" s="9" t="s">
        <v>169</v>
      </c>
      <c r="C74" s="9" t="s">
        <v>171</v>
      </c>
      <c r="D74" s="11">
        <v>700929.5</v>
      </c>
      <c r="E74" s="11">
        <v>700929.5</v>
      </c>
    </row>
    <row r="75" spans="1:5" ht="45" x14ac:dyDescent="0.25">
      <c r="A75" s="10" t="s">
        <v>173</v>
      </c>
      <c r="B75" s="9" t="s">
        <v>172</v>
      </c>
      <c r="C75" s="9" t="s">
        <v>174</v>
      </c>
      <c r="D75" s="11">
        <v>359023.2</v>
      </c>
      <c r="E75" s="11">
        <v>359023.2</v>
      </c>
    </row>
    <row r="76" spans="1:5" ht="56.25" x14ac:dyDescent="0.25">
      <c r="A76" s="10" t="s">
        <v>176</v>
      </c>
      <c r="B76" s="9" t="s">
        <v>175</v>
      </c>
      <c r="C76" s="9" t="s">
        <v>177</v>
      </c>
      <c r="D76" s="11">
        <v>612881.06000000006</v>
      </c>
      <c r="E76" s="11">
        <v>612881.06000000006</v>
      </c>
    </row>
    <row r="77" spans="1:5" ht="67.5" x14ac:dyDescent="0.25">
      <c r="A77" s="10" t="s">
        <v>178</v>
      </c>
      <c r="B77" s="9" t="s">
        <v>175</v>
      </c>
      <c r="C77" s="9" t="s">
        <v>179</v>
      </c>
      <c r="D77" s="11">
        <v>1074294.51</v>
      </c>
      <c r="E77" s="11">
        <v>899801.99</v>
      </c>
    </row>
    <row r="78" spans="1:5" x14ac:dyDescent="0.25">
      <c r="A78" s="42" t="s">
        <v>236</v>
      </c>
      <c r="B78" s="43"/>
      <c r="C78" s="44"/>
      <c r="D78" s="40">
        <f>SUM(D79:D83)</f>
        <v>1189910</v>
      </c>
      <c r="E78" s="40">
        <f>SUM(E79:E83)</f>
        <v>1189910</v>
      </c>
    </row>
    <row r="79" spans="1:5" ht="33.75" x14ac:dyDescent="0.25">
      <c r="A79" s="10" t="s">
        <v>180</v>
      </c>
      <c r="B79" s="9" t="s">
        <v>140</v>
      </c>
      <c r="C79" s="9" t="s">
        <v>181</v>
      </c>
      <c r="D79" s="11">
        <v>100000</v>
      </c>
      <c r="E79" s="11">
        <v>100000</v>
      </c>
    </row>
    <row r="80" spans="1:5" ht="33.75" x14ac:dyDescent="0.25">
      <c r="A80" s="10" t="s">
        <v>182</v>
      </c>
      <c r="B80" s="9" t="s">
        <v>140</v>
      </c>
      <c r="C80" s="9" t="s">
        <v>181</v>
      </c>
      <c r="D80" s="11">
        <v>110000</v>
      </c>
      <c r="E80" s="11">
        <v>110000</v>
      </c>
    </row>
    <row r="81" spans="1:5" ht="33.75" x14ac:dyDescent="0.25">
      <c r="A81" s="10" t="s">
        <v>183</v>
      </c>
      <c r="B81" s="9" t="s">
        <v>140</v>
      </c>
      <c r="C81" s="9" t="s">
        <v>181</v>
      </c>
      <c r="D81" s="11">
        <v>652000</v>
      </c>
      <c r="E81" s="11">
        <v>652000</v>
      </c>
    </row>
    <row r="82" spans="1:5" ht="33.75" x14ac:dyDescent="0.25">
      <c r="A82" s="10" t="s">
        <v>184</v>
      </c>
      <c r="B82" s="9" t="s">
        <v>140</v>
      </c>
      <c r="C82" s="9" t="s">
        <v>181</v>
      </c>
      <c r="D82" s="11">
        <v>271000</v>
      </c>
      <c r="E82" s="11">
        <v>271000</v>
      </c>
    </row>
    <row r="83" spans="1:5" ht="33.75" x14ac:dyDescent="0.25">
      <c r="A83" s="10" t="s">
        <v>185</v>
      </c>
      <c r="B83" s="9" t="s">
        <v>140</v>
      </c>
      <c r="C83" s="9" t="s">
        <v>186</v>
      </c>
      <c r="D83" s="11">
        <v>56910</v>
      </c>
      <c r="E83" s="11">
        <v>56910</v>
      </c>
    </row>
    <row r="84" spans="1:5" x14ac:dyDescent="0.25">
      <c r="A84" s="42" t="s">
        <v>237</v>
      </c>
      <c r="B84" s="43"/>
      <c r="C84" s="44"/>
      <c r="D84" s="40">
        <f>SUM(D85:D91)</f>
        <v>240921594</v>
      </c>
      <c r="E84" s="40">
        <f>SUM(E85:E91)</f>
        <v>90921594</v>
      </c>
    </row>
    <row r="85" spans="1:5" ht="45" x14ac:dyDescent="0.25">
      <c r="A85" s="10" t="s">
        <v>188</v>
      </c>
      <c r="B85" s="9" t="s">
        <v>187</v>
      </c>
      <c r="C85" s="9" t="s">
        <v>189</v>
      </c>
      <c r="D85" s="11">
        <v>1924559</v>
      </c>
      <c r="E85" s="11">
        <v>1924559</v>
      </c>
    </row>
    <row r="86" spans="1:5" ht="33.75" x14ac:dyDescent="0.25">
      <c r="A86" s="10" t="s">
        <v>190</v>
      </c>
      <c r="B86" s="9" t="s">
        <v>187</v>
      </c>
      <c r="C86" s="9" t="s">
        <v>191</v>
      </c>
      <c r="D86" s="11">
        <v>2000000</v>
      </c>
      <c r="E86" s="11">
        <v>2000000</v>
      </c>
    </row>
    <row r="87" spans="1:5" ht="33.75" x14ac:dyDescent="0.25">
      <c r="A87" s="10" t="s">
        <v>193</v>
      </c>
      <c r="B87" s="9" t="s">
        <v>192</v>
      </c>
      <c r="C87" s="9" t="s">
        <v>194</v>
      </c>
      <c r="D87" s="11">
        <v>227197035</v>
      </c>
      <c r="E87" s="11">
        <v>77197035</v>
      </c>
    </row>
    <row r="88" spans="1:5" ht="33.75" x14ac:dyDescent="0.25">
      <c r="A88" s="10" t="s">
        <v>193</v>
      </c>
      <c r="B88" s="9" t="s">
        <v>195</v>
      </c>
      <c r="C88" s="9" t="s">
        <v>194</v>
      </c>
      <c r="D88" s="11">
        <v>3000000</v>
      </c>
      <c r="E88" s="11">
        <v>3000000</v>
      </c>
    </row>
    <row r="89" spans="1:5" ht="33.75" x14ac:dyDescent="0.25">
      <c r="A89" s="10" t="s">
        <v>196</v>
      </c>
      <c r="B89" s="9" t="s">
        <v>187</v>
      </c>
      <c r="C89" s="9" t="s">
        <v>197</v>
      </c>
      <c r="D89" s="11">
        <v>6450000</v>
      </c>
      <c r="E89" s="11">
        <v>6450000</v>
      </c>
    </row>
    <row r="90" spans="1:5" ht="33.75" x14ac:dyDescent="0.25">
      <c r="A90" s="10" t="s">
        <v>196</v>
      </c>
      <c r="B90" s="9" t="s">
        <v>187</v>
      </c>
      <c r="C90" s="9" t="s">
        <v>197</v>
      </c>
      <c r="D90" s="11">
        <v>50000</v>
      </c>
      <c r="E90" s="11">
        <v>50000</v>
      </c>
    </row>
    <row r="91" spans="1:5" ht="33.75" x14ac:dyDescent="0.25">
      <c r="A91" s="10" t="s">
        <v>196</v>
      </c>
      <c r="B91" s="9" t="s">
        <v>195</v>
      </c>
      <c r="C91" s="9" t="s">
        <v>197</v>
      </c>
      <c r="D91" s="11">
        <v>300000</v>
      </c>
      <c r="E91" s="11">
        <v>300000</v>
      </c>
    </row>
    <row r="92" spans="1:5" x14ac:dyDescent="0.25">
      <c r="A92" s="42" t="s">
        <v>238</v>
      </c>
      <c r="B92" s="43"/>
      <c r="C92" s="44"/>
      <c r="D92" s="40">
        <f>SUM(D93)</f>
        <v>100000</v>
      </c>
      <c r="E92" s="40">
        <f t="shared" ref="E92" si="0">SUM(E93)</f>
        <v>100000</v>
      </c>
    </row>
    <row r="93" spans="1:5" ht="56.25" x14ac:dyDescent="0.25">
      <c r="A93" s="10" t="s">
        <v>199</v>
      </c>
      <c r="B93" s="9" t="s">
        <v>198</v>
      </c>
      <c r="C93" s="9" t="s">
        <v>200</v>
      </c>
      <c r="D93" s="11">
        <v>100000</v>
      </c>
      <c r="E93" s="11">
        <v>100000</v>
      </c>
    </row>
    <row r="94" spans="1:5" x14ac:dyDescent="0.25">
      <c r="A94" s="42" t="s">
        <v>239</v>
      </c>
      <c r="B94" s="43"/>
      <c r="C94" s="44"/>
      <c r="D94" s="40">
        <f>SUM(D95:D98)</f>
        <v>67986652.950000003</v>
      </c>
      <c r="E94" s="40">
        <f>SUM(E95:E98)</f>
        <v>67736652.950000003</v>
      </c>
    </row>
    <row r="95" spans="1:5" ht="56.25" x14ac:dyDescent="0.25">
      <c r="A95" s="10" t="s">
        <v>202</v>
      </c>
      <c r="B95" s="9" t="s">
        <v>201</v>
      </c>
      <c r="C95" s="9" t="s">
        <v>203</v>
      </c>
      <c r="D95" s="11">
        <v>352985</v>
      </c>
      <c r="E95" s="11">
        <v>352985</v>
      </c>
    </row>
    <row r="96" spans="1:5" ht="56.25" x14ac:dyDescent="0.25">
      <c r="A96" s="10" t="s">
        <v>205</v>
      </c>
      <c r="B96" s="9" t="s">
        <v>204</v>
      </c>
      <c r="C96" s="9" t="s">
        <v>206</v>
      </c>
      <c r="D96" s="11">
        <v>47319373.200000003</v>
      </c>
      <c r="E96" s="11">
        <v>47319373.200000003</v>
      </c>
    </row>
    <row r="97" spans="1:5" ht="45" x14ac:dyDescent="0.25">
      <c r="A97" s="10" t="s">
        <v>207</v>
      </c>
      <c r="B97" s="9" t="s">
        <v>204</v>
      </c>
      <c r="C97" s="9" t="s">
        <v>208</v>
      </c>
      <c r="D97" s="11">
        <v>20064294.75</v>
      </c>
      <c r="E97" s="11">
        <v>20064294.75</v>
      </c>
    </row>
    <row r="98" spans="1:5" ht="56.25" x14ac:dyDescent="0.25">
      <c r="A98" s="10" t="s">
        <v>209</v>
      </c>
      <c r="B98" s="9" t="s">
        <v>201</v>
      </c>
      <c r="C98" s="9" t="s">
        <v>210</v>
      </c>
      <c r="D98" s="11">
        <v>250000</v>
      </c>
      <c r="E98" s="11">
        <v>0</v>
      </c>
    </row>
    <row r="99" spans="1:5" x14ac:dyDescent="0.25">
      <c r="A99" s="42" t="s">
        <v>240</v>
      </c>
      <c r="B99" s="43"/>
      <c r="C99" s="44"/>
      <c r="D99" s="40">
        <f>SUM(D100:D101)</f>
        <v>10417895.24</v>
      </c>
      <c r="E99" s="40">
        <f>SUM(E100:E101)</f>
        <v>10417895.24</v>
      </c>
    </row>
    <row r="100" spans="1:5" ht="45" x14ac:dyDescent="0.25">
      <c r="A100" s="10" t="s">
        <v>213</v>
      </c>
      <c r="B100" s="9" t="s">
        <v>212</v>
      </c>
      <c r="C100" s="9" t="s">
        <v>214</v>
      </c>
      <c r="D100" s="11">
        <v>4438900</v>
      </c>
      <c r="E100" s="11">
        <v>4438900</v>
      </c>
    </row>
    <row r="101" spans="1:5" ht="45" x14ac:dyDescent="0.25">
      <c r="A101" s="10" t="s">
        <v>213</v>
      </c>
      <c r="B101" s="9" t="s">
        <v>212</v>
      </c>
      <c r="C101" s="9" t="s">
        <v>214</v>
      </c>
      <c r="D101" s="11">
        <v>5978995.2400000002</v>
      </c>
      <c r="E101" s="11">
        <v>5978995.2400000002</v>
      </c>
    </row>
    <row r="102" spans="1:5" x14ac:dyDescent="0.25">
      <c r="A102" s="42" t="s">
        <v>241</v>
      </c>
      <c r="B102" s="43"/>
      <c r="C102" s="44"/>
      <c r="D102" s="40">
        <f>SUM(D103:D104)</f>
        <v>2569030</v>
      </c>
      <c r="E102" s="40">
        <f>SUM(E103:E104)</f>
        <v>2569030</v>
      </c>
    </row>
    <row r="103" spans="1:5" ht="56.25" x14ac:dyDescent="0.25">
      <c r="A103" s="10" t="s">
        <v>216</v>
      </c>
      <c r="B103" s="9" t="s">
        <v>215</v>
      </c>
      <c r="C103" s="9" t="s">
        <v>217</v>
      </c>
      <c r="D103" s="11">
        <v>1831320</v>
      </c>
      <c r="E103" s="11">
        <v>1831320</v>
      </c>
    </row>
    <row r="104" spans="1:5" ht="56.25" x14ac:dyDescent="0.25">
      <c r="A104" s="10" t="s">
        <v>218</v>
      </c>
      <c r="B104" s="9" t="s">
        <v>215</v>
      </c>
      <c r="C104" s="9" t="s">
        <v>219</v>
      </c>
      <c r="D104" s="11">
        <v>737710</v>
      </c>
      <c r="E104" s="11">
        <v>737710</v>
      </c>
    </row>
    <row r="105" spans="1:5" x14ac:dyDescent="0.25">
      <c r="A105" s="42" t="s">
        <v>242</v>
      </c>
      <c r="B105" s="43"/>
      <c r="C105" s="44"/>
      <c r="D105" s="40">
        <f>SUM(D106:D107)</f>
        <v>607022.67000000004</v>
      </c>
      <c r="E105" s="40">
        <f>SUM(E106:E107)</f>
        <v>0</v>
      </c>
    </row>
    <row r="106" spans="1:5" ht="56.25" x14ac:dyDescent="0.25">
      <c r="A106" s="10" t="s">
        <v>221</v>
      </c>
      <c r="B106" s="9" t="s">
        <v>220</v>
      </c>
      <c r="C106" s="9" t="s">
        <v>222</v>
      </c>
      <c r="D106" s="11">
        <v>598872.67000000004</v>
      </c>
      <c r="E106" s="11">
        <v>0</v>
      </c>
    </row>
    <row r="107" spans="1:5" ht="56.25" x14ac:dyDescent="0.25">
      <c r="A107" s="10" t="s">
        <v>221</v>
      </c>
      <c r="B107" s="9" t="s">
        <v>220</v>
      </c>
      <c r="C107" s="9" t="s">
        <v>222</v>
      </c>
      <c r="D107" s="11">
        <v>8150</v>
      </c>
      <c r="E107" s="11">
        <v>0</v>
      </c>
    </row>
    <row r="108" spans="1:5" x14ac:dyDescent="0.25">
      <c r="A108" s="2"/>
      <c r="B108" s="1"/>
      <c r="C108" s="1"/>
      <c r="D108" s="7"/>
      <c r="E108" s="7"/>
    </row>
    <row r="109" spans="1:5" x14ac:dyDescent="0.25">
      <c r="A109" s="42" t="s">
        <v>243</v>
      </c>
      <c r="B109" s="43"/>
      <c r="C109" s="44"/>
      <c r="D109" s="41">
        <f>SUM(D5,D43,D45,D51,D56,D63,D66,D70,D73,D78,D84,D92,D94,D99,D102,D105)</f>
        <v>574920722.66000009</v>
      </c>
      <c r="E109" s="41">
        <f>SUM(E5,E43,E45,E51,E56,E63,E66,E70,E73,E78,E84,E92,E94,E99,E102,E105)</f>
        <v>406320750.61000001</v>
      </c>
    </row>
    <row r="110" spans="1:5" x14ac:dyDescent="0.25">
      <c r="A110" s="2"/>
      <c r="B110" s="1"/>
      <c r="C110" s="1"/>
      <c r="D110" s="7"/>
      <c r="E110" s="7"/>
    </row>
    <row r="111" spans="1:5" ht="15.75" x14ac:dyDescent="0.25">
      <c r="A111" s="35" t="s">
        <v>225</v>
      </c>
      <c r="B111" s="1"/>
      <c r="C111" s="1"/>
      <c r="D111" s="7"/>
      <c r="E111" s="7"/>
    </row>
    <row r="112" spans="1:5" x14ac:dyDescent="0.25">
      <c r="A112" s="2"/>
      <c r="B112" s="1"/>
      <c r="C112" s="1"/>
      <c r="D112" s="7"/>
      <c r="E112" s="7"/>
    </row>
  </sheetData>
  <sortState ref="C114:D130">
    <sortCondition descending="1" ref="D114:D130"/>
  </sortState>
  <mergeCells count="18">
    <mergeCell ref="A109:C109"/>
    <mergeCell ref="A92:C92"/>
    <mergeCell ref="A94:C94"/>
    <mergeCell ref="A99:C99"/>
    <mergeCell ref="A102:C102"/>
    <mergeCell ref="A105:C105"/>
    <mergeCell ref="A84:C84"/>
    <mergeCell ref="A1:E1"/>
    <mergeCell ref="A5:C5"/>
    <mergeCell ref="A43:C43"/>
    <mergeCell ref="A45:C45"/>
    <mergeCell ref="A51:C51"/>
    <mergeCell ref="A56:C56"/>
    <mergeCell ref="A63:C63"/>
    <mergeCell ref="A66:C66"/>
    <mergeCell ref="A70:C70"/>
    <mergeCell ref="A73:C73"/>
    <mergeCell ref="A78:C78"/>
  </mergeCells>
  <pageMargins left="0.70866141732283472" right="0.70866141732283472" top="0.74803149606299213" bottom="0.74803149606299213" header="0.31496062992125984" footer="0.31496062992125984"/>
  <pageSetup paperSize="9" scale="51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Resol e Port</vt:lpstr>
      <vt:lpstr>Planilha1</vt:lpstr>
      <vt:lpstr>Descentralizações 2021</vt:lpstr>
      <vt:lpstr>'Descentralizações 2021'!Area_de_impressao</vt:lpstr>
      <vt:lpstr>'Descentralizações 2021'!Titulos_de_impressao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EuMesmosPoderSer</dc:creator>
  <cp:keywords/>
  <dc:description/>
  <cp:lastModifiedBy>Exec</cp:lastModifiedBy>
  <cp:revision/>
  <cp:lastPrinted>2022-07-08T20:26:24Z</cp:lastPrinted>
  <dcterms:created xsi:type="dcterms:W3CDTF">2022-01-12T15:44:35Z</dcterms:created>
  <dcterms:modified xsi:type="dcterms:W3CDTF">2022-07-08T20:26:51Z</dcterms:modified>
  <cp:category/>
  <cp:contentStatus/>
</cp:coreProperties>
</file>